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65344" windowWidth="13308" windowHeight="9372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<sst xmlns="http://schemas.openxmlformats.org/spreadsheetml/2006/main" count="105" uniqueCount="88">
  <si>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</si>
  <si>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</si>
  <si>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</si>
  <si>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</si>
  <si>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</si>
  <si>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</si>
  <si>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</si>
  <si>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</si>
  <si>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</si>
  <si>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</si>
  <si>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</si>
  <si>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</si>
  <si>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</si>
  <si>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</si>
  <si>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</si>
  <si>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</si>
  <si>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</si>
  <si>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</si>
  <si>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</si>
  <si>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</si>
  <si>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</si>
  <si>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</si>
  <si>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</si>
  <si>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</si>
  <si>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</si>
  <si>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</si>
  <si>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</si>
  <si>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</si>
  <si>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</si>
  <si>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</si>
  <si>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</si>
  <si>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</si>
  <si>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</si>
  <si>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</si>
  <si>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</si>
  <si>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</si>
  <si>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</si>
  <si>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</si>
  <si>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</si>
  <si>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</si>
  <si>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</si>
  <si>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</si>
  <si>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</si>
  <si>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</si>
  <si>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</si>
  <si>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</si>
  <si>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</si>
  <si>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</si>
  <si>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</si>
  <si>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</si>
  <si>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</si>
  <si>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</si>
  <si>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</si>
  <si>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</si>
  <si>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</si>
  <si>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</si>
  <si>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</si>
  <si>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</si>
  <si>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</si>
  <si>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</si>
  <si>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</si>
  <si>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</si>
  <si>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</si>
  <si>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</si>
  <si>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</si>
  <si>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</si>
  <si>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в том числе:</t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</si>
  <si>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</si>
  <si>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</si>
  <si>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</si>
  <si>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</si>
  <si>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</si>
  <si>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</si>
  <si>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</si>
  <si>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</si>
  <si>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</si>
  <si>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</si>
  <si>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color indexed="55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</si>
  <si>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color indexed="55"/>
        <rFont val="Times New Roman"/>
        <family val="1"/>
      </rPr>
      <t>2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</si>
  <si>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color indexed="55"/>
        <rFont val="Times New Roman"/>
        <family val="1"/>
      </rPr>
      <t>4</t>
    </r>
  </si>
  <si>
    <r>
      <rPr>
        <sz val="12"/>
        <color indexed="55"/>
        <rFont val="Times New Roman"/>
        <family val="1"/>
      </rPr>
      <t xml:space="preserve">Расходы, связанные
с производством
и реализацией </t>
    </r>
    <r>
      <rPr>
        <vertAlign val="superscript"/>
        <sz val="12"/>
        <color indexed="55"/>
        <rFont val="Times New Roman"/>
        <family val="1"/>
      </rPr>
      <t>2, 4</t>
    </r>
    <r>
      <rPr>
        <sz val="12"/>
        <color indexed="55"/>
        <rFont val="Times New Roman"/>
        <family val="1"/>
      </rPr>
      <t xml:space="preserve">; </t>
    </r>
    <r>
      <rPr>
        <sz val="12"/>
        <rFont val="Times New Roman"/>
        <family val="1"/>
      </rPr>
      <t xml:space="preserve">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</si>
  <si>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</t>
    </r>
    <r>
      <rPr>
        <sz val="12"/>
        <color indexed="55"/>
        <rFont val="Times New Roman"/>
        <family val="1"/>
      </rPr>
      <t xml:space="preserve">указанных в подпункте 4.1 </t>
    </r>
    <r>
      <rPr>
        <vertAlign val="superscript"/>
        <sz val="12"/>
        <color indexed="55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</si>
  <si>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1,55%  Приказ Министерства Энергетики РФ №655 от 26.09.2013</t>
  </si>
  <si>
    <t>1,55%  Приказ Министерства Энергетики РФ №449 от 22.07.2014</t>
  </si>
  <si>
    <t>нет</t>
  </si>
  <si>
    <t xml:space="preserve">Колл.договор поОИЯИ на 2014-2017  от 31.03.2014 </t>
  </si>
  <si>
    <t>Объединённый институт ядерных исследований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</si>
  <si>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  <r>
      <rPr>
        <vertAlign val="superscript"/>
        <sz val="12"/>
        <color indexed="10"/>
        <rFont val="Times New Roman"/>
        <family val="1"/>
      </rPr>
      <t>(2016 )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</si>
</sst>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3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vertAlign val="superscript"/>
      <sz val="12"/>
      <color indexed="10"/>
      <name val="Times New Roman"/>
      <family val="1"/>
    </font>
    <font>
      <sz val="12"/>
      <color indexed="55"/>
      <name val="Times New Roman"/>
      <family val="1"/>
    </font>
    <font>
      <vertAlign val="superscript"/>
      <sz val="12"/>
      <color indexed="5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51" fillId="0" borderId="0" xfId="0" applyFont="1" applyAlignment="1">
      <alignment horizontal="left" vertical="top" wrapText="1"/>
    </xf>
    <xf numFmtId="10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5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pane xSplit="3" ySplit="7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7" sqref="A27:IV29"/>
    </sheetView>
  </sheetViews>
  <sheetFormatPr defaultColWidth="9.125" defaultRowHeight="12.75"/>
  <cols>
    <col min="1" max="1" width="5.875" style="1" customWidth="1"/>
    <col min="2" max="2" width="31.625" style="1" customWidth="1"/>
    <col min="3" max="3" width="12.875" style="1" customWidth="1"/>
    <col min="4" max="4" width="20.75390625" style="1" customWidth="1"/>
    <col min="5" max="5" width="20.375" style="1" customWidth="1"/>
    <col min="6" max="6" width="20.625" style="1" customWidth="1"/>
    <col min="7" max="16384" width="9.125" style="1" customWidth="1"/>
  </cols>
  <sheetData>
    <row r="1" ht="78" customHeight="1">
      <c r="F1" s="10" t="s">
        <v>56</v>
      </c>
    </row>
    <row r="2" ht="6" customHeight="1"/>
    <row r="3" spans="2:9" ht="30" customHeight="1">
      <c r="B3" s="32" t="s">
        <v>86</v>
      </c>
      <c r="C3" s="32"/>
      <c r="D3" s="32"/>
      <c r="E3" s="32"/>
      <c r="F3" s="17"/>
      <c r="G3" s="17"/>
      <c r="H3" s="17"/>
      <c r="I3" s="17"/>
    </row>
    <row r="4" spans="1:6" ht="31.5" customHeight="1">
      <c r="A4" s="30" t="s">
        <v>75</v>
      </c>
      <c r="B4" s="31"/>
      <c r="C4" s="31"/>
      <c r="D4" s="31"/>
      <c r="E4" s="31"/>
      <c r="F4" s="31"/>
    </row>
    <row r="5" ht="9" customHeight="1"/>
    <row r="6" spans="4:6" ht="9" customHeight="1">
      <c r="D6" s="29">
        <v>2015</v>
      </c>
      <c r="E6" s="29">
        <v>2016</v>
      </c>
      <c r="F6" s="29">
        <v>2017</v>
      </c>
    </row>
    <row r="7" spans="1:6" s="9" customFormat="1" ht="82.5" customHeight="1">
      <c r="A7" s="6" t="s">
        <v>53</v>
      </c>
      <c r="B7" s="7" t="s">
        <v>0</v>
      </c>
      <c r="C7" s="7" t="s">
        <v>1</v>
      </c>
      <c r="D7" s="7" t="s">
        <v>55</v>
      </c>
      <c r="E7" s="7" t="s">
        <v>87</v>
      </c>
      <c r="F7" s="8" t="s">
        <v>54</v>
      </c>
    </row>
    <row r="8" spans="1:6" s="13" customFormat="1" ht="30.75" customHeight="1">
      <c r="A8" s="2" t="s">
        <v>2</v>
      </c>
      <c r="B8" s="3" t="s">
        <v>3</v>
      </c>
      <c r="C8" s="2"/>
      <c r="D8" s="12"/>
      <c r="E8" s="12"/>
      <c r="F8" s="12"/>
    </row>
    <row r="9" spans="1:8" s="13" customFormat="1" ht="22.5" customHeight="1">
      <c r="A9" s="2" t="s">
        <v>4</v>
      </c>
      <c r="B9" s="3" t="s">
        <v>5</v>
      </c>
      <c r="C9" s="2" t="s">
        <v>6</v>
      </c>
      <c r="D9" s="12">
        <f>5743.553+5492.011+7860.685</f>
        <v>19096.249</v>
      </c>
      <c r="E9" s="12">
        <v>18060.53</v>
      </c>
      <c r="F9" s="28">
        <v>20364</v>
      </c>
      <c r="H9" s="13">
        <f>F9*0.3</f>
        <v>6109.2</v>
      </c>
    </row>
    <row r="10" spans="1:6" s="13" customFormat="1" ht="19.5" customHeight="1">
      <c r="A10" s="2" t="s">
        <v>7</v>
      </c>
      <c r="B10" s="3" t="s">
        <v>8</v>
      </c>
      <c r="C10" s="2" t="s">
        <v>6</v>
      </c>
      <c r="D10" s="12"/>
      <c r="E10" s="12"/>
      <c r="F10" s="28"/>
    </row>
    <row r="11" spans="1:6" s="13" customFormat="1" ht="46.5" customHeight="1">
      <c r="A11" s="2" t="s">
        <v>9</v>
      </c>
      <c r="B11" s="3" t="s">
        <v>10</v>
      </c>
      <c r="C11" s="2" t="s">
        <v>6</v>
      </c>
      <c r="D11" s="28">
        <f>D9-D24</f>
        <v>274.58899999999994</v>
      </c>
      <c r="E11" s="12">
        <v>741.85</v>
      </c>
      <c r="F11" s="28">
        <v>625</v>
      </c>
    </row>
    <row r="12" spans="1:6" s="13" customFormat="1" ht="18" customHeight="1">
      <c r="A12" s="2" t="s">
        <v>11</v>
      </c>
      <c r="B12" s="3" t="s">
        <v>12</v>
      </c>
      <c r="C12" s="2" t="s">
        <v>6</v>
      </c>
      <c r="D12" s="28">
        <f>D11*0.8</f>
        <v>219.67119999999997</v>
      </c>
      <c r="E12" s="12">
        <v>593.47</v>
      </c>
      <c r="F12" s="28">
        <v>500</v>
      </c>
    </row>
    <row r="13" spans="1:6" s="13" customFormat="1" ht="31.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78" customHeight="1">
      <c r="A14" s="2" t="s">
        <v>15</v>
      </c>
      <c r="B14" s="3" t="s">
        <v>64</v>
      </c>
      <c r="C14" s="2" t="s">
        <v>16</v>
      </c>
      <c r="D14" s="28">
        <f>D11/D9*100</f>
        <v>1.4379211330979187</v>
      </c>
      <c r="E14" s="28">
        <f>E11/E9*100</f>
        <v>4.107576023516475</v>
      </c>
      <c r="F14" s="28">
        <f>F11/F9*100</f>
        <v>3.0691416224710273</v>
      </c>
    </row>
    <row r="15" spans="1:6" s="13" customFormat="1" ht="30.75" customHeight="1">
      <c r="A15" s="2" t="s">
        <v>17</v>
      </c>
      <c r="B15" s="3" t="s">
        <v>63</v>
      </c>
      <c r="C15" s="2"/>
      <c r="D15" s="12"/>
      <c r="E15" s="12"/>
      <c r="F15" s="12"/>
    </row>
    <row r="16" spans="1:6" s="13" customFormat="1" ht="60.75" customHeight="1" hidden="1">
      <c r="A16" s="2" t="s">
        <v>18</v>
      </c>
      <c r="B16" s="26" t="s">
        <v>77</v>
      </c>
      <c r="C16" s="2" t="s">
        <v>19</v>
      </c>
      <c r="D16" s="12"/>
      <c r="E16" s="12"/>
      <c r="F16" s="12"/>
    </row>
    <row r="17" spans="1:6" s="13" customFormat="1" ht="39.75" customHeight="1" hidden="1">
      <c r="A17" s="2" t="s">
        <v>20</v>
      </c>
      <c r="B17" s="26" t="s">
        <v>78</v>
      </c>
      <c r="C17" s="2" t="s">
        <v>21</v>
      </c>
      <c r="D17" s="12"/>
      <c r="E17" s="12"/>
      <c r="F17" s="12"/>
    </row>
    <row r="18" spans="1:6" s="18" customFormat="1" ht="18" customHeight="1">
      <c r="A18" s="15" t="s">
        <v>22</v>
      </c>
      <c r="B18" s="16" t="s">
        <v>57</v>
      </c>
      <c r="C18" s="15" t="s">
        <v>19</v>
      </c>
      <c r="D18" s="17">
        <v>29.1731</v>
      </c>
      <c r="E18" s="17">
        <v>33.0926</v>
      </c>
      <c r="F18" s="17">
        <v>30.2332</v>
      </c>
    </row>
    <row r="19" spans="1:8" s="13" customFormat="1" ht="52.5" customHeight="1">
      <c r="A19" s="2" t="s">
        <v>58</v>
      </c>
      <c r="B19" s="3" t="s">
        <v>60</v>
      </c>
      <c r="C19" s="2" t="s">
        <v>59</v>
      </c>
      <c r="D19" s="11">
        <v>185886.08</v>
      </c>
      <c r="E19" s="11">
        <v>201570</v>
      </c>
      <c r="F19" s="11">
        <v>191980</v>
      </c>
      <c r="H19" s="13">
        <f>57.58/191.98</f>
        <v>0.29992707573705596</v>
      </c>
    </row>
    <row r="20" spans="1:6" s="13" customFormat="1" ht="76.5" customHeight="1">
      <c r="A20" s="2" t="s">
        <v>24</v>
      </c>
      <c r="B20" s="3" t="s">
        <v>61</v>
      </c>
      <c r="C20" s="2" t="s">
        <v>23</v>
      </c>
      <c r="D20" s="12">
        <v>0</v>
      </c>
      <c r="E20" s="12">
        <v>0</v>
      </c>
      <c r="F20" s="12">
        <v>0</v>
      </c>
    </row>
    <row r="21" spans="1:6" s="13" customFormat="1" ht="84.75" customHeight="1">
      <c r="A21" s="2" t="s">
        <v>25</v>
      </c>
      <c r="B21" s="3" t="s">
        <v>62</v>
      </c>
      <c r="C21" s="2" t="s">
        <v>16</v>
      </c>
      <c r="D21" s="2" t="s">
        <v>82</v>
      </c>
      <c r="E21" s="2" t="s">
        <v>83</v>
      </c>
      <c r="F21" s="27">
        <v>0.014186</v>
      </c>
    </row>
    <row r="22" spans="1:6" s="13" customFormat="1" ht="67.5" customHeight="1">
      <c r="A22" s="2" t="s">
        <v>26</v>
      </c>
      <c r="B22" s="3" t="s">
        <v>65</v>
      </c>
      <c r="C22" s="2"/>
      <c r="D22" s="12"/>
      <c r="E22" s="12"/>
      <c r="F22" s="12"/>
    </row>
    <row r="23" spans="1:6" s="13" customFormat="1" ht="84.75" customHeight="1" hidden="1">
      <c r="A23" s="2" t="s">
        <v>27</v>
      </c>
      <c r="B23" s="26" t="s">
        <v>79</v>
      </c>
      <c r="C23" s="2" t="s">
        <v>21</v>
      </c>
      <c r="D23" s="12"/>
      <c r="E23" s="12"/>
      <c r="F23" s="12"/>
    </row>
    <row r="24" spans="1:6" s="13" customFormat="1" ht="63" customHeight="1">
      <c r="A24" s="2" t="s">
        <v>28</v>
      </c>
      <c r="B24" s="3" t="s">
        <v>29</v>
      </c>
      <c r="C24" s="2"/>
      <c r="D24" s="12">
        <v>18821.66</v>
      </c>
      <c r="E24" s="12">
        <v>18060.53</v>
      </c>
      <c r="F24" s="28">
        <v>20364</v>
      </c>
    </row>
    <row r="25" spans="1:6" s="13" customFormat="1" ht="84" customHeight="1">
      <c r="A25" s="2" t="s">
        <v>30</v>
      </c>
      <c r="B25" s="3" t="s">
        <v>80</v>
      </c>
      <c r="C25" s="2" t="s">
        <v>6</v>
      </c>
      <c r="D25" s="12">
        <v>14352.84</v>
      </c>
      <c r="E25" s="12">
        <f>13906.72</f>
        <v>13906.72</v>
      </c>
      <c r="F25" s="12">
        <f>14741.13+676.8</f>
        <v>15417.929999999998</v>
      </c>
    </row>
    <row r="26" spans="1:6" s="13" customFormat="1" ht="18" customHeight="1">
      <c r="A26" s="2"/>
      <c r="B26" s="3" t="s">
        <v>66</v>
      </c>
      <c r="C26" s="2"/>
      <c r="D26" s="12"/>
      <c r="E26" s="12"/>
      <c r="F26" s="12"/>
    </row>
    <row r="27" spans="1:6" s="13" customFormat="1" ht="18" customHeight="1">
      <c r="A27" s="2"/>
      <c r="B27" s="3" t="s">
        <v>31</v>
      </c>
      <c r="C27" s="2"/>
      <c r="D27" s="12">
        <v>11745.46</v>
      </c>
      <c r="E27" s="28">
        <v>10262.9</v>
      </c>
      <c r="F27" s="12">
        <f>10878.67+676.8</f>
        <v>11555.47</v>
      </c>
    </row>
    <row r="28" spans="1:6" s="13" customFormat="1" ht="18" customHeight="1">
      <c r="A28" s="2"/>
      <c r="B28" s="3" t="s">
        <v>32</v>
      </c>
      <c r="C28" s="2"/>
      <c r="D28" s="12"/>
      <c r="E28" s="12">
        <v>584.08</v>
      </c>
      <c r="F28" s="12">
        <v>619.12</v>
      </c>
    </row>
    <row r="29" spans="1:6" s="13" customFormat="1" ht="18" customHeight="1">
      <c r="A29" s="2"/>
      <c r="B29" s="3" t="s">
        <v>33</v>
      </c>
      <c r="C29" s="2"/>
      <c r="D29" s="12">
        <v>656.45</v>
      </c>
      <c r="E29" s="12">
        <v>350.45</v>
      </c>
      <c r="F29" s="12">
        <v>371.47</v>
      </c>
    </row>
    <row r="30" spans="1:6" s="13" customFormat="1" ht="69" customHeight="1">
      <c r="A30" s="2" t="s">
        <v>34</v>
      </c>
      <c r="B30" s="3" t="s">
        <v>81</v>
      </c>
      <c r="C30" s="2" t="s">
        <v>6</v>
      </c>
      <c r="D30" s="17">
        <v>4468.82</v>
      </c>
      <c r="E30" s="17">
        <f>3990.85</f>
        <v>3990.85</v>
      </c>
      <c r="F30" s="17">
        <f>4358.78+587.29</f>
        <v>4946.07</v>
      </c>
    </row>
    <row r="31" spans="1:6" s="13" customFormat="1" ht="49.5" customHeight="1">
      <c r="A31" s="2" t="s">
        <v>35</v>
      </c>
      <c r="B31" s="3" t="s">
        <v>67</v>
      </c>
      <c r="C31" s="2" t="s">
        <v>6</v>
      </c>
      <c r="D31" s="12"/>
      <c r="E31" s="12"/>
      <c r="F31" s="12"/>
    </row>
    <row r="32" spans="1:6" s="13" customFormat="1" ht="33.75" customHeight="1">
      <c r="A32" s="2" t="s">
        <v>36</v>
      </c>
      <c r="B32" s="3" t="s">
        <v>76</v>
      </c>
      <c r="C32" s="2" t="s">
        <v>6</v>
      </c>
      <c r="D32" s="12">
        <v>916.15</v>
      </c>
      <c r="E32" s="12">
        <v>743.09</v>
      </c>
      <c r="F32" s="12">
        <v>916.15</v>
      </c>
    </row>
    <row r="33" spans="1:6" s="13" customFormat="1" ht="63" customHeight="1">
      <c r="A33" s="2" t="s">
        <v>37</v>
      </c>
      <c r="B33" s="3" t="s">
        <v>38</v>
      </c>
      <c r="C33" s="2"/>
      <c r="D33" s="12" t="s">
        <v>84</v>
      </c>
      <c r="E33" s="12" t="s">
        <v>84</v>
      </c>
      <c r="F33" s="12" t="s">
        <v>84</v>
      </c>
    </row>
    <row r="34" spans="1:6" s="13" customFormat="1" ht="18.75" customHeight="1">
      <c r="A34" s="2"/>
      <c r="B34" s="19" t="s">
        <v>39</v>
      </c>
      <c r="C34" s="2"/>
      <c r="D34" s="12"/>
      <c r="E34" s="12"/>
      <c r="F34" s="12"/>
    </row>
    <row r="35" spans="1:6" s="13" customFormat="1" ht="18.75" customHeight="1">
      <c r="A35" s="2"/>
      <c r="B35" s="3" t="s">
        <v>68</v>
      </c>
      <c r="C35" s="2" t="s">
        <v>40</v>
      </c>
      <c r="D35" s="12">
        <v>1086.48</v>
      </c>
      <c r="E35" s="12">
        <v>1086.48</v>
      </c>
      <c r="F35" s="12">
        <v>1086.48</v>
      </c>
    </row>
    <row r="36" spans="1:9" s="13" customFormat="1" ht="36.75" customHeight="1">
      <c r="A36" s="2"/>
      <c r="B36" s="3" t="s">
        <v>69</v>
      </c>
      <c r="C36" s="2" t="s">
        <v>41</v>
      </c>
      <c r="D36" s="12">
        <v>13.7281</v>
      </c>
      <c r="E36" s="12">
        <v>12.7998</v>
      </c>
      <c r="F36" s="12">
        <v>14.1907</v>
      </c>
      <c r="G36" s="13">
        <f>D25/D35</f>
        <v>13.21040424121935</v>
      </c>
      <c r="H36" s="13">
        <f>E25/E35</f>
        <v>12.799793829614902</v>
      </c>
      <c r="I36" s="13">
        <f>F25/F35</f>
        <v>14.190716810249612</v>
      </c>
    </row>
    <row r="37" spans="1:6" s="13" customFormat="1" ht="66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21" customHeight="1">
      <c r="A38" s="2" t="s">
        <v>44</v>
      </c>
      <c r="B38" s="3" t="s">
        <v>45</v>
      </c>
      <c r="C38" s="2" t="s">
        <v>46</v>
      </c>
      <c r="D38" s="12">
        <v>48</v>
      </c>
      <c r="E38" s="12">
        <v>48</v>
      </c>
      <c r="F38" s="12">
        <v>48</v>
      </c>
    </row>
    <row r="39" spans="1:9" s="13" customFormat="1" ht="45.75" customHeight="1">
      <c r="A39" s="2" t="s">
        <v>47</v>
      </c>
      <c r="B39" s="3" t="s">
        <v>48</v>
      </c>
      <c r="C39" s="2" t="s">
        <v>70</v>
      </c>
      <c r="D39" s="12">
        <v>20.3914</v>
      </c>
      <c r="E39" s="12">
        <v>17.8175</v>
      </c>
      <c r="F39" s="12">
        <v>20.0615</v>
      </c>
      <c r="G39" s="13">
        <f>D27/48/12</f>
        <v>20.39142361111111</v>
      </c>
      <c r="H39" s="13">
        <f>E27/48/12</f>
        <v>17.817534722222224</v>
      </c>
      <c r="I39" s="13">
        <f>F27/48/12</f>
        <v>20.06157986111111</v>
      </c>
    </row>
    <row r="40" spans="1:6" s="13" customFormat="1" ht="48.75" customHeight="1">
      <c r="A40" s="4" t="s">
        <v>49</v>
      </c>
      <c r="B40" s="5" t="s">
        <v>50</v>
      </c>
      <c r="C40" s="4"/>
      <c r="D40" s="4" t="s">
        <v>85</v>
      </c>
      <c r="E40" s="4" t="s">
        <v>85</v>
      </c>
      <c r="F40" s="4" t="s">
        <v>85</v>
      </c>
    </row>
    <row r="41" spans="1:6" s="13" customFormat="1" ht="19.5" customHeight="1">
      <c r="A41" s="4"/>
      <c r="B41" s="20" t="s">
        <v>39</v>
      </c>
      <c r="C41" s="4"/>
      <c r="D41" s="14"/>
      <c r="E41" s="14"/>
      <c r="F41" s="14"/>
    </row>
    <row r="42" spans="1:6" s="13" customFormat="1" ht="49.5" customHeight="1">
      <c r="A42" s="4"/>
      <c r="B42" s="5" t="s">
        <v>51</v>
      </c>
      <c r="C42" s="4" t="s">
        <v>6</v>
      </c>
      <c r="D42" s="14"/>
      <c r="E42" s="14"/>
      <c r="F42" s="14"/>
    </row>
    <row r="43" spans="1:6" s="13" customFormat="1" ht="61.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71</v>
      </c>
    </row>
    <row r="45" s="22" customFormat="1" ht="15">
      <c r="A45" s="21" t="s">
        <v>72</v>
      </c>
    </row>
    <row r="46" s="22" customFormat="1" ht="15">
      <c r="A46" s="21" t="s">
        <v>73</v>
      </c>
    </row>
    <row r="47" s="22" customFormat="1" ht="15">
      <c r="A47" s="21" t="s">
        <v>74</v>
      </c>
    </row>
  </sheetData>
  <sheetProtection/>
  <mergeCells count="2">
    <mergeCell ref="A4:F4"/>
    <mergeCell ref="B3:E3"/>
  </mergeCells>
  <printOptions/>
  <pageMargins left="0.38" right="0.08" top="0.34" bottom="0.2" header="0.1968503937007874" footer="0.08"/>
  <pageSetup fitToHeight="0" fitToWidth="1"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2016-04-20T10:20:50Z</cp:lastPrinted>
  <dcterms:created xsi:type="dcterms:W3CDTF">2014-08-15T10:06:32Z</dcterms:created>
  <dcterms:modified xsi:type="dcterms:W3CDTF">2016-04-20T10:21:07Z</dcterms:modified>
  <cp:category/>
  <cp:version/>
  <cp:contentType/>
  <cp:contentStatus/>
</cp:coreProperties>
</file>