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6" yWindow="192" windowWidth="14004" windowHeight="8292" activeTab="0"/>
  </bookViews>
  <sheets>
    <sheet name="Факт 2015" sheetId="1" r:id="rId1"/>
    <sheet name="Баланс 2015г.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<sst xmlns="http://schemas.openxmlformats.org/spreadsheetml/2006/main" count="110" uniqueCount="82">
  <si>
    <t>№ п/п</t>
  </si>
  <si>
    <t>Всего</t>
  </si>
  <si>
    <t>Налог на прибыль</t>
  </si>
  <si>
    <t>Примечание:</t>
  </si>
  <si>
    <t>Показатели</t>
  </si>
  <si>
    <t xml:space="preserve">Поступление эл.энергии в сеть, ВСЕГО </t>
  </si>
  <si>
    <t xml:space="preserve">Потери электроэнергии в сети </t>
  </si>
  <si>
    <t>ВН</t>
  </si>
  <si>
    <t>СН1</t>
  </si>
  <si>
    <t>СН2</t>
  </si>
  <si>
    <t>НН</t>
  </si>
  <si>
    <t>СН11</t>
  </si>
  <si>
    <t>то же в % (п.2./п.1.)</t>
  </si>
  <si>
    <t>Полезный отпуск из сети потребителям ОАО"Мосэнергосбыт"и смежной сети</t>
  </si>
  <si>
    <t>к Приказу Федеральной</t>
  </si>
  <si>
    <t>службы по тарифам</t>
  </si>
  <si>
    <t>от 02.03.2011 № 56-э</t>
  </si>
  <si>
    <t>Показатель</t>
  </si>
  <si>
    <t>Ед.
изм.</t>
  </si>
  <si>
    <t>Примечание ***</t>
  </si>
  <si>
    <t>план *</t>
  </si>
  <si>
    <t>факт 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</si>
  <si>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</si>
  <si>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</si>
  <si>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</si>
  <si>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</si>
  <si>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</si>
  <si>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</si>
  <si>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Себестоимость, всего, 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</si>
  <si>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</si>
  <si>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</si>
  <si>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</si>
  <si>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</si>
  <si>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</si>
  <si>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 и отчисления на социальные нужды, всего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</si>
  <si>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</si>
  <si>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</si>
  <si>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</si>
  <si>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</si>
  <si>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</si>
  <si>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</si>
  <si>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</si>
  <si>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</si>
  <si>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</si>
  <si>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</si>
  <si>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</si>
  <si>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1.2</t>
  </si>
  <si>
    <t>Прибыль до налогообложения</t>
  </si>
  <si>
    <t>1.2.1</t>
  </si>
  <si>
    <t>1.2.2</t>
  </si>
  <si>
    <t>Чистая прибыль, всего, в том числе: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</si>
  <si>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</si>
  <si>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</si>
  <si>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</si>
  <si>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</si>
  <si>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</si>
  <si>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</si>
  <si>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</si>
  <si>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</si>
  <si>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</si>
  <si>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</si>
  <si>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</si>
  <si>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(п. 1.1.1.1 + п. 1.1.1.2)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</si>
  <si>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</si>
  <si>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</si>
  <si>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</si>
  <si>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</si>
  <si>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</si>
  <si>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</si>
  <si>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Приложение №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</si>
  <si>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</si>
  <si>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</si>
  <si>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</si>
  <si>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</si>
  <si>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Объединенный Институт Ядерных Исследований  г.Дубна Моск.обл. за 2015 год</t>
  </si>
  <si>
    <t>Год 2015</t>
  </si>
  <si>
    <t>Период регулирования (2015)  ТЭКМО</t>
  </si>
  <si>
    <t>факт 2015 год</t>
  </si>
  <si>
    <t>Транспортный баланс электрической энергии ОИЯИ в 2015 году (млн .кВтч.)</t>
  </si>
  <si>
    <t>Фактически технологические потери эл.энергии на транспорт в сетях ОИЯИ в 2015г. составили  -1,7291 млн .кВтч. или - 1,321%</t>
  </si>
  <si>
    <t>Нормативные технологические потери электроэнергии при ее передаче по электрическим сетям на 2015г. утверждены Приказом Минэнерго России №449 в размере - 1,55% от поступления в сеть</t>
  </si>
  <si>
    <t>от поступления в сеть.Стоимость покупки этих потерь за данный период  - 3312,956 тыс.руб.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</si>
</sst>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0"/>
    <numFmt numFmtId="183" formatCode="0.000"/>
    <numFmt numFmtId="184" formatCode="#,##0.0000"/>
    <numFmt numFmtId="185" formatCode="0.00000"/>
    <numFmt numFmtId="186" formatCode="#,##0.000000"/>
    <numFmt numFmtId="187" formatCode="#,##0.00000"/>
  </numFmts>
  <fonts count="5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10"/>
      <name val="Times New Roman CYR"/>
      <family val="0"/>
    </font>
    <font>
      <sz val="12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sz val="11"/>
      <name val="Times New Roman"/>
      <family val="1"/>
    </font>
    <font>
      <sz val="12"/>
      <color indexed="8"/>
      <name val="Times New Roman CYR"/>
      <family val="0"/>
    </font>
    <font>
      <sz val="8"/>
      <name val="Arial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Border="0">
      <alignment horizontal="center" vertical="center" wrapText="1"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6" applyBorder="0">
      <alignment horizontal="center" vertical="center" wrapText="1"/>
      <protection/>
    </xf>
    <xf numFmtId="4" fontId="5" fillId="28" borderId="7" applyBorder="0">
      <alignment horizontal="right"/>
      <protection/>
    </xf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1" fillId="0" borderId="0">
      <alignment/>
      <protection/>
    </xf>
    <xf numFmtId="0" fontId="9" fillId="0" borderId="0">
      <alignment/>
      <protection/>
    </xf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5" fillId="33" borderId="0" applyFont="0" applyBorder="0">
      <alignment horizontal="right"/>
      <protection/>
    </xf>
    <xf numFmtId="4" fontId="5" fillId="33" borderId="12" applyBorder="0">
      <alignment horizontal="right"/>
      <protection/>
    </xf>
    <xf numFmtId="0" fontId="55" fillId="3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44" applyFont="1" applyAlignment="1" applyProtection="1">
      <alignment vertical="center" wrapText="1"/>
      <protection locked="0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vertical="top" wrapText="1"/>
      <protection locked="0"/>
    </xf>
    <xf numFmtId="0" fontId="8" fillId="0" borderId="0" xfId="56" applyNumberFormat="1" applyFont="1" applyFill="1" applyBorder="1" applyAlignment="1" applyProtection="1">
      <alignment vertical="top" wrapText="1"/>
      <protection/>
    </xf>
    <xf numFmtId="0" fontId="7" fillId="0" borderId="13" xfId="55" applyNumberFormat="1" applyFont="1" applyFill="1" applyBorder="1" applyAlignment="1" applyProtection="1">
      <alignment horizontal="center" vertical="center" wrapText="1"/>
      <protection/>
    </xf>
    <xf numFmtId="0" fontId="7" fillId="0" borderId="14" xfId="49" applyFont="1" applyBorder="1" applyProtection="1">
      <alignment horizontal="center" vertical="center" wrapText="1"/>
      <protection locked="0"/>
    </xf>
    <xf numFmtId="0" fontId="7" fillId="0" borderId="13" xfId="49" applyFont="1" applyBorder="1" applyProtection="1">
      <alignment horizontal="center" vertical="center" wrapText="1"/>
      <protection locked="0"/>
    </xf>
    <xf numFmtId="0" fontId="13" fillId="0" borderId="0" xfId="55" applyNumberFormat="1" applyFont="1" applyFill="1" applyBorder="1" applyAlignment="1" applyProtection="1">
      <alignment horizontal="center" vertical="top"/>
      <protection/>
    </xf>
    <xf numFmtId="0" fontId="13" fillId="0" borderId="7" xfId="55" applyNumberFormat="1" applyFont="1" applyFill="1" applyBorder="1" applyAlignment="1" applyProtection="1">
      <alignment horizontal="center" vertical="top" wrapText="1"/>
      <protection/>
    </xf>
    <xf numFmtId="0" fontId="13" fillId="0" borderId="7" xfId="55" applyNumberFormat="1" applyFont="1" applyFill="1" applyBorder="1" applyAlignment="1" applyProtection="1">
      <alignment horizontal="center" vertical="top"/>
      <protection/>
    </xf>
    <xf numFmtId="0" fontId="2" fillId="0" borderId="15" xfId="49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/>
    </xf>
    <xf numFmtId="0" fontId="2" fillId="0" borderId="16" xfId="49" applyFont="1" applyBorder="1" applyAlignment="1" applyProtection="1">
      <alignment horizontal="center" vertical="center" wrapText="1"/>
      <protection locked="0"/>
    </xf>
    <xf numFmtId="0" fontId="2" fillId="0" borderId="7" xfId="49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 vertical="top" wrapText="1"/>
      <protection locked="0"/>
    </xf>
    <xf numFmtId="184" fontId="7" fillId="0" borderId="17" xfId="65" applyNumberFormat="1" applyFont="1" applyFill="1" applyBorder="1" applyProtection="1">
      <alignment horizontal="right"/>
      <protection/>
    </xf>
    <xf numFmtId="3" fontId="7" fillId="0" borderId="17" xfId="65" applyNumberFormat="1" applyFont="1" applyFill="1" applyBorder="1" applyProtection="1">
      <alignment horizontal="right"/>
      <protection/>
    </xf>
    <xf numFmtId="184" fontId="7" fillId="0" borderId="18" xfId="65" applyNumberFormat="1" applyFont="1" applyFill="1" applyBorder="1" applyProtection="1">
      <alignment horizontal="right"/>
      <protection/>
    </xf>
    <xf numFmtId="0" fontId="7" fillId="0" borderId="7" xfId="0" applyFont="1" applyBorder="1" applyAlignment="1" applyProtection="1">
      <alignment vertical="top" wrapText="1"/>
      <protection locked="0"/>
    </xf>
    <xf numFmtId="184" fontId="7" fillId="0" borderId="7" xfId="65" applyNumberFormat="1" applyFont="1" applyFill="1" applyBorder="1" applyProtection="1">
      <alignment horizontal="right"/>
      <protection/>
    </xf>
    <xf numFmtId="3" fontId="7" fillId="0" borderId="7" xfId="65" applyNumberFormat="1" applyFont="1" applyFill="1" applyBorder="1" applyProtection="1">
      <alignment horizontal="right"/>
      <protection/>
    </xf>
    <xf numFmtId="184" fontId="7" fillId="0" borderId="19" xfId="65" applyNumberFormat="1" applyFont="1" applyFill="1" applyBorder="1" applyProtection="1">
      <alignment horizontal="right"/>
      <protection/>
    </xf>
    <xf numFmtId="184" fontId="7" fillId="0" borderId="7" xfId="65" applyNumberFormat="1" applyFont="1" applyFill="1" applyBorder="1" applyProtection="1">
      <alignment horizontal="right"/>
      <protection locked="0"/>
    </xf>
    <xf numFmtId="3" fontId="7" fillId="0" borderId="7" xfId="65" applyNumberFormat="1" applyFont="1" applyFill="1" applyBorder="1" applyProtection="1">
      <alignment horizontal="righ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184" fontId="7" fillId="0" borderId="0" xfId="65" applyNumberFormat="1" applyFont="1" applyFill="1" applyBorder="1" applyProtection="1">
      <alignment horizontal="right"/>
      <protection/>
    </xf>
    <xf numFmtId="184" fontId="7" fillId="0" borderId="0" xfId="65" applyNumberFormat="1" applyFont="1" applyFill="1" applyBorder="1" applyProtection="1">
      <alignment horizontal="right"/>
      <protection locked="0"/>
    </xf>
    <xf numFmtId="3" fontId="7" fillId="0" borderId="0" xfId="65" applyNumberFormat="1" applyFont="1" applyFill="1" applyBorder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14" fillId="0" borderId="0" xfId="55" applyFont="1" applyFill="1" applyBorder="1" applyAlignment="1">
      <alignment horizontal="center" wrapText="1"/>
      <protection/>
    </xf>
    <xf numFmtId="0" fontId="2" fillId="0" borderId="0" xfId="55" applyFont="1" applyFill="1" applyBorder="1" applyAlignment="1">
      <alignment wrapText="1"/>
      <protection/>
    </xf>
    <xf numFmtId="2" fontId="15" fillId="0" borderId="0" xfId="55" applyNumberFormat="1" applyFont="1" applyFill="1" applyBorder="1" applyAlignment="1">
      <alignment/>
      <protection/>
    </xf>
    <xf numFmtId="2" fontId="11" fillId="0" borderId="0" xfId="55" applyNumberFormat="1" applyFont="1" applyFill="1" applyBorder="1">
      <alignment/>
      <protection/>
    </xf>
    <xf numFmtId="0" fontId="14" fillId="0" borderId="0" xfId="55" applyFont="1" applyBorder="1" applyAlignment="1">
      <alignment horizontal="center" wrapText="1"/>
      <protection/>
    </xf>
    <xf numFmtId="0" fontId="2" fillId="0" borderId="0" xfId="0" applyFont="1" applyBorder="1" applyAlignment="1">
      <alignment horizontal="center"/>
    </xf>
    <xf numFmtId="182" fontId="7" fillId="0" borderId="7" xfId="55" applyNumberFormat="1" applyFont="1" applyFill="1" applyBorder="1" applyAlignment="1">
      <alignment/>
      <protection/>
    </xf>
    <xf numFmtId="182" fontId="19" fillId="0" borderId="7" xfId="55" applyNumberFormat="1" applyFont="1" applyFill="1" applyBorder="1">
      <alignment/>
      <protection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 vertical="center"/>
    </xf>
    <xf numFmtId="0" fontId="0" fillId="0" borderId="0" xfId="0" applyAlignment="1">
      <alignment/>
    </xf>
    <xf numFmtId="184" fontId="56" fillId="0" borderId="0" xfId="65" applyNumberFormat="1" applyFont="1" applyFill="1" applyBorder="1" applyProtection="1">
      <alignment horizontal="right"/>
      <protection locked="0"/>
    </xf>
    <xf numFmtId="3" fontId="56" fillId="0" borderId="0" xfId="65" applyNumberFormat="1" applyFont="1" applyFill="1" applyBorder="1" applyProtection="1">
      <alignment horizontal="right"/>
      <protection locked="0"/>
    </xf>
    <xf numFmtId="184" fontId="56" fillId="0" borderId="0" xfId="0" applyNumberFormat="1" applyFont="1" applyFill="1" applyBorder="1" applyAlignment="1" applyProtection="1">
      <alignment horizontal="center" vertical="top" wrapText="1"/>
      <protection locked="0"/>
    </xf>
    <xf numFmtId="0" fontId="56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49" applyFont="1" applyBorder="1" applyProtection="1">
      <alignment horizontal="center" vertical="center" wrapText="1"/>
      <protection locked="0"/>
    </xf>
    <xf numFmtId="0" fontId="12" fillId="0" borderId="0" xfId="55" applyNumberFormat="1" applyFont="1" applyFill="1" applyBorder="1" applyAlignment="1" applyProtection="1">
      <alignment horizontal="center" vertical="top" wrapText="1"/>
      <protection/>
    </xf>
    <xf numFmtId="0" fontId="13" fillId="0" borderId="0" xfId="55" applyNumberFormat="1" applyFont="1" applyFill="1" applyBorder="1" applyAlignment="1" applyProtection="1">
      <alignment horizontal="center" vertical="top" wrapText="1"/>
      <protection/>
    </xf>
    <xf numFmtId="0" fontId="2" fillId="0" borderId="0" xfId="49" applyFont="1" applyBorder="1" applyAlignment="1" applyProtection="1">
      <alignment horizontal="center" vertical="center" wrapText="1"/>
      <protection locked="0"/>
    </xf>
    <xf numFmtId="0" fontId="7" fillId="0" borderId="0" xfId="55" applyFont="1" applyBorder="1" applyAlignment="1">
      <alignment wrapText="1"/>
      <protection/>
    </xf>
    <xf numFmtId="182" fontId="7" fillId="0" borderId="0" xfId="55" applyNumberFormat="1" applyFont="1" applyFill="1" applyBorder="1" applyAlignment="1">
      <alignment/>
      <protection/>
    </xf>
    <xf numFmtId="182" fontId="16" fillId="0" borderId="0" xfId="55" applyNumberFormat="1" applyFont="1" applyBorder="1">
      <alignment/>
      <protection/>
    </xf>
    <xf numFmtId="1" fontId="12" fillId="0" borderId="0" xfId="55" applyNumberFormat="1" applyFont="1" applyBorder="1">
      <alignment/>
      <protection/>
    </xf>
    <xf numFmtId="182" fontId="12" fillId="35" borderId="0" xfId="55" applyNumberFormat="1" applyFont="1" applyFill="1" applyBorder="1">
      <alignment/>
      <protection/>
    </xf>
    <xf numFmtId="2" fontId="12" fillId="0" borderId="0" xfId="55" applyNumberFormat="1" applyFont="1" applyBorder="1">
      <alignment/>
      <protection/>
    </xf>
    <xf numFmtId="184" fontId="7" fillId="0" borderId="0" xfId="65" applyNumberFormat="1" applyFont="1" applyFill="1" applyBorder="1" applyProtection="1">
      <alignment horizontal="right"/>
      <protection/>
    </xf>
    <xf numFmtId="3" fontId="7" fillId="0" borderId="0" xfId="65" applyNumberFormat="1" applyFont="1" applyFill="1" applyBorder="1" applyProtection="1">
      <alignment horizontal="right"/>
      <protection/>
    </xf>
    <xf numFmtId="182" fontId="7" fillId="0" borderId="0" xfId="55" applyNumberFormat="1" applyFont="1" applyBorder="1" applyAlignment="1">
      <alignment/>
      <protection/>
    </xf>
    <xf numFmtId="182" fontId="16" fillId="0" borderId="0" xfId="55" applyNumberFormat="1" applyFont="1" applyFill="1" applyBorder="1">
      <alignment/>
      <protection/>
    </xf>
    <xf numFmtId="1" fontId="7" fillId="0" borderId="0" xfId="55" applyNumberFormat="1" applyFont="1" applyFill="1" applyBorder="1" applyAlignment="1">
      <alignment/>
      <protection/>
    </xf>
    <xf numFmtId="2" fontId="7" fillId="35" borderId="0" xfId="55" applyNumberFormat="1" applyFont="1" applyFill="1" applyBorder="1" applyAlignment="1">
      <alignment/>
      <protection/>
    </xf>
    <xf numFmtId="2" fontId="7" fillId="0" borderId="0" xfId="55" applyNumberFormat="1" applyFont="1" applyFill="1" applyBorder="1" applyAlignment="1">
      <alignment/>
      <protection/>
    </xf>
    <xf numFmtId="0" fontId="7" fillId="0" borderId="0" xfId="0" applyFont="1" applyBorder="1" applyAlignment="1" applyProtection="1">
      <alignment vertical="top" wrapText="1"/>
      <protection locked="0"/>
    </xf>
    <xf numFmtId="183" fontId="7" fillId="0" borderId="0" xfId="55" applyNumberFormat="1" applyFont="1" applyBorder="1" applyAlignment="1">
      <alignment/>
      <protection/>
    </xf>
    <xf numFmtId="183" fontId="7" fillId="0" borderId="0" xfId="55" applyNumberFormat="1" applyFont="1" applyFill="1" applyBorder="1" applyAlignment="1">
      <alignment/>
      <protection/>
    </xf>
    <xf numFmtId="2" fontId="7" fillId="0" borderId="0" xfId="55" applyNumberFormat="1" applyFont="1" applyBorder="1" applyAlignment="1">
      <alignment/>
      <protection/>
    </xf>
    <xf numFmtId="184" fontId="7" fillId="0" borderId="0" xfId="65" applyNumberFormat="1" applyFont="1" applyFill="1" applyBorder="1" applyProtection="1">
      <alignment horizontal="right"/>
      <protection locked="0"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1" fillId="0" borderId="0" xfId="0" applyFont="1" applyAlignment="1">
      <alignment horizontal="center"/>
    </xf>
    <xf numFmtId="0" fontId="15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49" fontId="15" fillId="0" borderId="16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2" fontId="15" fillId="0" borderId="16" xfId="0" applyNumberFormat="1" applyFont="1" applyBorder="1" applyAlignment="1">
      <alignment horizontal="left" vertical="center" wrapText="1"/>
    </xf>
    <xf numFmtId="2" fontId="15" fillId="0" borderId="16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19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10" fillId="0" borderId="0" xfId="55" applyNumberFormat="1" applyFont="1" applyFill="1" applyBorder="1" applyAlignment="1" applyProtection="1">
      <alignment horizontal="center" vertical="top"/>
      <protection/>
    </xf>
    <xf numFmtId="0" fontId="12" fillId="0" borderId="0" xfId="55" applyNumberFormat="1" applyFont="1" applyFill="1" applyBorder="1" applyAlignment="1" applyProtection="1">
      <alignment horizontal="center" vertical="center" wrapText="1"/>
      <protection/>
    </xf>
    <xf numFmtId="0" fontId="1" fillId="0" borderId="0" xfId="55" applyNumberFormat="1" applyFont="1" applyFill="1" applyBorder="1" applyAlignment="1" applyProtection="1">
      <alignment horizontal="center" vertical="center" wrapText="1"/>
      <protection/>
    </xf>
    <xf numFmtId="0" fontId="1" fillId="0" borderId="0" xfId="49" applyFont="1" applyBorder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0" xfId="56" applyNumberFormat="1" applyFont="1" applyFill="1" applyBorder="1" applyAlignment="1" applyProtection="1">
      <alignment horizontal="center" vertical="top" wrapText="1"/>
      <protection/>
    </xf>
    <xf numFmtId="0" fontId="12" fillId="0" borderId="13" xfId="55" applyNumberFormat="1" applyFont="1" applyFill="1" applyBorder="1" applyAlignment="1" applyProtection="1">
      <alignment horizontal="center" vertical="center" wrapText="1"/>
      <protection/>
    </xf>
    <xf numFmtId="0" fontId="12" fillId="0" borderId="24" xfId="55" applyNumberFormat="1" applyFont="1" applyFill="1" applyBorder="1" applyAlignment="1" applyProtection="1">
      <alignment horizontal="center" vertical="center" wrapText="1"/>
      <protection/>
    </xf>
    <xf numFmtId="0" fontId="1" fillId="0" borderId="7" xfId="55" applyNumberFormat="1" applyFont="1" applyFill="1" applyBorder="1" applyAlignment="1" applyProtection="1">
      <alignment horizontal="center" vertical="center" wrapText="1"/>
      <protection/>
    </xf>
    <xf numFmtId="0" fontId="1" fillId="0" borderId="19" xfId="49" applyFont="1" applyBorder="1" applyProtection="1">
      <alignment horizontal="center" vertical="center" wrapText="1"/>
      <protection locked="0"/>
    </xf>
    <xf numFmtId="0" fontId="1" fillId="0" borderId="7" xfId="49" applyFont="1" applyBorder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left" vertical="top" wrapText="1"/>
      <protection locked="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Значение" xfId="50"/>
    <cellStyle name="Итог" xfId="51"/>
    <cellStyle name="Контрольная ячейка" xfId="52"/>
    <cellStyle name="Название" xfId="53"/>
    <cellStyle name="Нейтральный" xfId="54"/>
    <cellStyle name="Обычный_methodics230802-pril1-3" xfId="55"/>
    <cellStyle name="Обычный_Книга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ормула" xfId="65"/>
    <cellStyle name="ФормулаВБ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41"/>
  <sheetViews>
    <sheetView tabSelected="1" zoomScalePageLayoutView="0" workbookViewId="0" topLeftCell="A12">
      <selection activeCell="BV15" sqref="BV15:CI15"/>
    </sheetView>
  </sheetViews>
  <sheetFormatPr defaultColWidth="0.85546875" defaultRowHeight="12.75"/>
  <cols>
    <col min="1" max="115" width="0.85546875" style="0" customWidth="1"/>
    <col min="116" max="116" width="5.28125" style="0" customWidth="1"/>
  </cols>
  <sheetData>
    <row r="1" ht="12.75">
      <c r="CE1" t="s">
        <v>69</v>
      </c>
    </row>
    <row r="2" ht="12.75">
      <c r="CE2" t="s">
        <v>14</v>
      </c>
    </row>
    <row r="3" ht="12.75">
      <c r="CE3" t="s">
        <v>15</v>
      </c>
    </row>
    <row r="4" ht="12.75">
      <c r="CE4" t="s">
        <v>16</v>
      </c>
    </row>
    <row r="6" spans="1:105" ht="15">
      <c r="A6" s="78" t="s">
        <v>74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</row>
    <row r="7" spans="1:107" ht="15">
      <c r="A7" s="78" t="s">
        <v>70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</row>
    <row r="8" spans="1:107" ht="15">
      <c r="A8" s="78" t="s">
        <v>71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</row>
    <row r="9" spans="1:107" ht="15">
      <c r="A9" s="78" t="s">
        <v>72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</row>
    <row r="10" spans="1:107" ht="15">
      <c r="A10" s="78" t="s">
        <v>73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2"/>
      <c r="DC10" s="2"/>
    </row>
    <row r="12" spans="1:107" ht="12.75" customHeight="1">
      <c r="A12" s="92" t="s">
        <v>0</v>
      </c>
      <c r="B12" s="93"/>
      <c r="C12" s="93"/>
      <c r="D12" s="93"/>
      <c r="E12" s="93"/>
      <c r="F12" s="93"/>
      <c r="G12" s="93"/>
      <c r="H12" s="94"/>
      <c r="I12" s="98" t="s">
        <v>17</v>
      </c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4"/>
      <c r="AW12" s="92" t="s">
        <v>18</v>
      </c>
      <c r="AX12" s="93"/>
      <c r="AY12" s="93"/>
      <c r="AZ12" s="93"/>
      <c r="BA12" s="93"/>
      <c r="BB12" s="93"/>
      <c r="BC12" s="93"/>
      <c r="BD12" s="93"/>
      <c r="BE12" s="93"/>
      <c r="BF12" s="93"/>
      <c r="BG12" s="94"/>
      <c r="BH12" s="79" t="s">
        <v>75</v>
      </c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1"/>
      <c r="CJ12" s="98" t="s">
        <v>19</v>
      </c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4"/>
      <c r="DB12" s="46"/>
      <c r="DC12" s="46"/>
    </row>
    <row r="13" spans="1:107" ht="13.5">
      <c r="A13" s="95"/>
      <c r="B13" s="96"/>
      <c r="C13" s="96"/>
      <c r="D13" s="96"/>
      <c r="E13" s="96"/>
      <c r="F13" s="96"/>
      <c r="G13" s="96"/>
      <c r="H13" s="97"/>
      <c r="I13" s="95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7"/>
      <c r="AW13" s="95"/>
      <c r="AX13" s="96"/>
      <c r="AY13" s="96"/>
      <c r="AZ13" s="96"/>
      <c r="BA13" s="96"/>
      <c r="BB13" s="96"/>
      <c r="BC13" s="96"/>
      <c r="BD13" s="96"/>
      <c r="BE13" s="96"/>
      <c r="BF13" s="96"/>
      <c r="BG13" s="97"/>
      <c r="BH13" s="79" t="s">
        <v>20</v>
      </c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1"/>
      <c r="BV13" s="79" t="s">
        <v>21</v>
      </c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1"/>
      <c r="CJ13" s="95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7"/>
      <c r="DB13" s="46"/>
      <c r="DC13" s="46"/>
    </row>
    <row r="14" spans="1:105" ht="27.75" customHeight="1">
      <c r="A14" s="85" t="s">
        <v>22</v>
      </c>
      <c r="B14" s="86"/>
      <c r="C14" s="86"/>
      <c r="D14" s="86"/>
      <c r="E14" s="86"/>
      <c r="F14" s="86"/>
      <c r="G14" s="86"/>
      <c r="H14" s="87"/>
      <c r="I14" s="45"/>
      <c r="J14" s="83" t="s">
        <v>23</v>
      </c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4"/>
      <c r="AW14" s="79" t="s">
        <v>24</v>
      </c>
      <c r="AX14" s="80"/>
      <c r="AY14" s="80"/>
      <c r="AZ14" s="80"/>
      <c r="BA14" s="80"/>
      <c r="BB14" s="80"/>
      <c r="BC14" s="80"/>
      <c r="BD14" s="80"/>
      <c r="BE14" s="80"/>
      <c r="BF14" s="80"/>
      <c r="BG14" s="81"/>
      <c r="BH14" s="79">
        <v>8399.31</v>
      </c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1"/>
      <c r="BV14" s="89">
        <v>13070.35</v>
      </c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1"/>
      <c r="CJ14" s="88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4"/>
    </row>
    <row r="15" spans="1:105" ht="29.25" customHeight="1">
      <c r="A15" s="85" t="s">
        <v>25</v>
      </c>
      <c r="B15" s="86"/>
      <c r="C15" s="86"/>
      <c r="D15" s="86"/>
      <c r="E15" s="86"/>
      <c r="F15" s="86"/>
      <c r="G15" s="86"/>
      <c r="H15" s="87"/>
      <c r="I15" s="45"/>
      <c r="J15" s="83" t="s">
        <v>26</v>
      </c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4"/>
      <c r="AW15" s="79" t="s">
        <v>24</v>
      </c>
      <c r="AX15" s="80"/>
      <c r="AY15" s="80"/>
      <c r="AZ15" s="80"/>
      <c r="BA15" s="80"/>
      <c r="BB15" s="80"/>
      <c r="BC15" s="80"/>
      <c r="BD15" s="80"/>
      <c r="BE15" s="80"/>
      <c r="BF15" s="80"/>
      <c r="BG15" s="81"/>
      <c r="BH15" s="79">
        <f>BH16-BH14</f>
        <v>10030.19</v>
      </c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1"/>
      <c r="BV15" s="89">
        <f>BV16-BV14</f>
        <v>5751.310000000003</v>
      </c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1"/>
      <c r="CJ15" s="82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4"/>
    </row>
    <row r="16" spans="1:105" ht="25.5" customHeight="1">
      <c r="A16" s="85" t="s">
        <v>27</v>
      </c>
      <c r="B16" s="86"/>
      <c r="C16" s="86"/>
      <c r="D16" s="86"/>
      <c r="E16" s="86"/>
      <c r="F16" s="86"/>
      <c r="G16" s="86"/>
      <c r="H16" s="87"/>
      <c r="I16" s="45"/>
      <c r="J16" s="83" t="s">
        <v>28</v>
      </c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4"/>
      <c r="AW16" s="79" t="s">
        <v>24</v>
      </c>
      <c r="AX16" s="80"/>
      <c r="AY16" s="80"/>
      <c r="AZ16" s="80"/>
      <c r="BA16" s="80"/>
      <c r="BB16" s="80"/>
      <c r="BC16" s="80"/>
      <c r="BD16" s="80"/>
      <c r="BE16" s="80"/>
      <c r="BF16" s="80"/>
      <c r="BG16" s="81"/>
      <c r="BH16" s="89">
        <f>BH17+BH19+BH21+BH22+BH26</f>
        <v>18429.5</v>
      </c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1"/>
      <c r="BV16" s="89">
        <f>BV17+BV19+BV21+BV22+BV26</f>
        <v>18821.660000000003</v>
      </c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1"/>
      <c r="CJ16" s="82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4"/>
    </row>
    <row r="17" spans="1:105" ht="13.5">
      <c r="A17" s="85" t="s">
        <v>29</v>
      </c>
      <c r="B17" s="86"/>
      <c r="C17" s="86"/>
      <c r="D17" s="86"/>
      <c r="E17" s="86"/>
      <c r="F17" s="86"/>
      <c r="G17" s="86"/>
      <c r="H17" s="87"/>
      <c r="I17" s="45"/>
      <c r="J17" s="83" t="s">
        <v>30</v>
      </c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4"/>
      <c r="AW17" s="79" t="s">
        <v>24</v>
      </c>
      <c r="AX17" s="80"/>
      <c r="AY17" s="80"/>
      <c r="AZ17" s="80"/>
      <c r="BA17" s="80"/>
      <c r="BB17" s="80"/>
      <c r="BC17" s="80"/>
      <c r="BD17" s="80"/>
      <c r="BE17" s="80"/>
      <c r="BF17" s="80"/>
      <c r="BG17" s="81"/>
      <c r="BH17" s="89">
        <v>336</v>
      </c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1"/>
      <c r="BV17" s="79">
        <v>656.45</v>
      </c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1"/>
      <c r="CJ17" s="82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4"/>
    </row>
    <row r="18" spans="1:105" ht="13.5">
      <c r="A18" s="85" t="s">
        <v>31</v>
      </c>
      <c r="B18" s="86"/>
      <c r="C18" s="86"/>
      <c r="D18" s="86"/>
      <c r="E18" s="86"/>
      <c r="F18" s="86"/>
      <c r="G18" s="86"/>
      <c r="H18" s="87"/>
      <c r="I18" s="45"/>
      <c r="J18" s="83" t="s">
        <v>32</v>
      </c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4"/>
      <c r="AW18" s="79" t="s">
        <v>24</v>
      </c>
      <c r="AX18" s="80"/>
      <c r="AY18" s="80"/>
      <c r="AZ18" s="80"/>
      <c r="BA18" s="80"/>
      <c r="BB18" s="80"/>
      <c r="BC18" s="80"/>
      <c r="BD18" s="80"/>
      <c r="BE18" s="80"/>
      <c r="BF18" s="80"/>
      <c r="BG18" s="81"/>
      <c r="BH18" s="79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1"/>
      <c r="BV18" s="79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1"/>
      <c r="CJ18" s="82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4"/>
    </row>
    <row r="19" spans="1:105" ht="27.75" customHeight="1">
      <c r="A19" s="85" t="s">
        <v>33</v>
      </c>
      <c r="B19" s="86"/>
      <c r="C19" s="86"/>
      <c r="D19" s="86"/>
      <c r="E19" s="86"/>
      <c r="F19" s="86"/>
      <c r="G19" s="86"/>
      <c r="H19" s="87"/>
      <c r="I19" s="45"/>
      <c r="J19" s="83" t="s">
        <v>34</v>
      </c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4"/>
      <c r="AW19" s="79" t="s">
        <v>24</v>
      </c>
      <c r="AX19" s="80"/>
      <c r="AY19" s="80"/>
      <c r="AZ19" s="80"/>
      <c r="BA19" s="80"/>
      <c r="BB19" s="80"/>
      <c r="BC19" s="80"/>
      <c r="BD19" s="80"/>
      <c r="BE19" s="80"/>
      <c r="BF19" s="80"/>
      <c r="BG19" s="81"/>
      <c r="BH19" s="79">
        <f>9839.79+2971.62</f>
        <v>12811.41</v>
      </c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1"/>
      <c r="BV19" s="79">
        <f>11745.46+3469.89</f>
        <v>15215.349999999999</v>
      </c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1"/>
      <c r="CJ19" s="82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4"/>
    </row>
    <row r="20" spans="1:105" ht="13.5">
      <c r="A20" s="85" t="s">
        <v>35</v>
      </c>
      <c r="B20" s="86"/>
      <c r="C20" s="86"/>
      <c r="D20" s="86"/>
      <c r="E20" s="86"/>
      <c r="F20" s="86"/>
      <c r="G20" s="86"/>
      <c r="H20" s="87"/>
      <c r="I20" s="45"/>
      <c r="J20" s="83" t="s">
        <v>32</v>
      </c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4"/>
      <c r="AW20" s="79" t="s">
        <v>24</v>
      </c>
      <c r="AX20" s="80"/>
      <c r="AY20" s="80"/>
      <c r="AZ20" s="80"/>
      <c r="BA20" s="80"/>
      <c r="BB20" s="80"/>
      <c r="BC20" s="80"/>
      <c r="BD20" s="80"/>
      <c r="BE20" s="80"/>
      <c r="BF20" s="80"/>
      <c r="BG20" s="81"/>
      <c r="BH20" s="79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1"/>
      <c r="BV20" s="79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1"/>
      <c r="CJ20" s="82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4"/>
    </row>
    <row r="21" spans="1:105" ht="13.5">
      <c r="A21" s="85" t="s">
        <v>36</v>
      </c>
      <c r="B21" s="86"/>
      <c r="C21" s="86"/>
      <c r="D21" s="86"/>
      <c r="E21" s="86"/>
      <c r="F21" s="86"/>
      <c r="G21" s="86"/>
      <c r="H21" s="87"/>
      <c r="I21" s="45"/>
      <c r="J21" s="83" t="s">
        <v>37</v>
      </c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4"/>
      <c r="AW21" s="79" t="s">
        <v>24</v>
      </c>
      <c r="AX21" s="80"/>
      <c r="AY21" s="80"/>
      <c r="AZ21" s="80"/>
      <c r="BA21" s="80"/>
      <c r="BB21" s="80"/>
      <c r="BC21" s="80"/>
      <c r="BD21" s="80"/>
      <c r="BE21" s="80"/>
      <c r="BF21" s="80"/>
      <c r="BG21" s="81"/>
      <c r="BH21" s="79">
        <v>692.25</v>
      </c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1"/>
      <c r="BV21" s="79">
        <v>916.15</v>
      </c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1"/>
      <c r="CJ21" s="82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4"/>
    </row>
    <row r="22" spans="1:105" ht="38.25" customHeight="1">
      <c r="A22" s="85" t="s">
        <v>38</v>
      </c>
      <c r="B22" s="86"/>
      <c r="C22" s="86"/>
      <c r="D22" s="86"/>
      <c r="E22" s="86"/>
      <c r="F22" s="86"/>
      <c r="G22" s="86"/>
      <c r="H22" s="87"/>
      <c r="I22" s="45"/>
      <c r="J22" s="83" t="s">
        <v>39</v>
      </c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4"/>
      <c r="AW22" s="79" t="s">
        <v>24</v>
      </c>
      <c r="AX22" s="80"/>
      <c r="AY22" s="80"/>
      <c r="AZ22" s="80"/>
      <c r="BA22" s="80"/>
      <c r="BB22" s="80"/>
      <c r="BC22" s="80"/>
      <c r="BD22" s="80"/>
      <c r="BE22" s="80"/>
      <c r="BF22" s="80"/>
      <c r="BG22" s="81"/>
      <c r="BH22" s="79">
        <v>2628.59</v>
      </c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1"/>
      <c r="BV22" s="79">
        <v>1619.81</v>
      </c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1"/>
      <c r="CJ22" s="88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4"/>
    </row>
    <row r="23" spans="1:105" ht="13.5">
      <c r="A23" s="85" t="s">
        <v>40</v>
      </c>
      <c r="B23" s="86"/>
      <c r="C23" s="86"/>
      <c r="D23" s="86"/>
      <c r="E23" s="86"/>
      <c r="F23" s="86"/>
      <c r="G23" s="86"/>
      <c r="H23" s="87"/>
      <c r="I23" s="45"/>
      <c r="J23" s="83" t="s">
        <v>41</v>
      </c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4"/>
      <c r="AW23" s="79" t="s">
        <v>24</v>
      </c>
      <c r="AX23" s="80"/>
      <c r="AY23" s="80"/>
      <c r="AZ23" s="80"/>
      <c r="BA23" s="80"/>
      <c r="BB23" s="80"/>
      <c r="BC23" s="80"/>
      <c r="BD23" s="80"/>
      <c r="BE23" s="80"/>
      <c r="BF23" s="80"/>
      <c r="BG23" s="81"/>
      <c r="BH23" s="79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1"/>
      <c r="BV23" s="79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1"/>
      <c r="CJ23" s="82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4"/>
    </row>
    <row r="24" spans="1:105" ht="13.5">
      <c r="A24" s="85" t="s">
        <v>42</v>
      </c>
      <c r="B24" s="86"/>
      <c r="C24" s="86"/>
      <c r="D24" s="86"/>
      <c r="E24" s="86"/>
      <c r="F24" s="86"/>
      <c r="G24" s="86"/>
      <c r="H24" s="87"/>
      <c r="I24" s="45"/>
      <c r="J24" s="83" t="s">
        <v>43</v>
      </c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4"/>
      <c r="AW24" s="79" t="s">
        <v>24</v>
      </c>
      <c r="AX24" s="80"/>
      <c r="AY24" s="80"/>
      <c r="AZ24" s="80"/>
      <c r="BA24" s="80"/>
      <c r="BB24" s="80"/>
      <c r="BC24" s="80"/>
      <c r="BD24" s="80"/>
      <c r="BE24" s="80"/>
      <c r="BF24" s="80"/>
      <c r="BG24" s="81"/>
      <c r="BH24" s="79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1"/>
      <c r="BV24" s="79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1"/>
      <c r="CJ24" s="82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4"/>
    </row>
    <row r="25" spans="1:105" ht="13.5">
      <c r="A25" s="85" t="s">
        <v>44</v>
      </c>
      <c r="B25" s="86"/>
      <c r="C25" s="86"/>
      <c r="D25" s="86"/>
      <c r="E25" s="86"/>
      <c r="F25" s="86"/>
      <c r="G25" s="86"/>
      <c r="H25" s="87"/>
      <c r="I25" s="45"/>
      <c r="J25" s="83" t="s">
        <v>45</v>
      </c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4"/>
      <c r="AW25" s="79" t="s">
        <v>24</v>
      </c>
      <c r="AX25" s="80"/>
      <c r="AY25" s="80"/>
      <c r="AZ25" s="80"/>
      <c r="BA25" s="80"/>
      <c r="BB25" s="80"/>
      <c r="BC25" s="80"/>
      <c r="BD25" s="80"/>
      <c r="BE25" s="80"/>
      <c r="BF25" s="80"/>
      <c r="BG25" s="81"/>
      <c r="BH25" s="79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1"/>
      <c r="BV25" s="79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1"/>
      <c r="CJ25" s="82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4"/>
    </row>
    <row r="26" spans="1:105" ht="13.5">
      <c r="A26" s="85" t="s">
        <v>46</v>
      </c>
      <c r="B26" s="86"/>
      <c r="C26" s="86"/>
      <c r="D26" s="86"/>
      <c r="E26" s="86"/>
      <c r="F26" s="86"/>
      <c r="G26" s="86"/>
      <c r="H26" s="87"/>
      <c r="I26" s="45"/>
      <c r="J26" s="83" t="s">
        <v>47</v>
      </c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4"/>
      <c r="AW26" s="79" t="s">
        <v>24</v>
      </c>
      <c r="AX26" s="80"/>
      <c r="AY26" s="80"/>
      <c r="AZ26" s="80"/>
      <c r="BA26" s="80"/>
      <c r="BB26" s="80"/>
      <c r="BC26" s="80"/>
      <c r="BD26" s="80"/>
      <c r="BE26" s="80"/>
      <c r="BF26" s="80"/>
      <c r="BG26" s="81"/>
      <c r="BH26" s="79">
        <f>569+392.25+1000</f>
        <v>1961.25</v>
      </c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1"/>
      <c r="BV26" s="79">
        <f>331.12+82.78</f>
        <v>413.9</v>
      </c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1"/>
      <c r="CJ26" s="82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4"/>
    </row>
    <row r="27" spans="1:105" ht="13.5">
      <c r="A27" s="85" t="s">
        <v>48</v>
      </c>
      <c r="B27" s="86"/>
      <c r="C27" s="86"/>
      <c r="D27" s="86"/>
      <c r="E27" s="86"/>
      <c r="F27" s="86"/>
      <c r="G27" s="86"/>
      <c r="H27" s="87"/>
      <c r="I27" s="45"/>
      <c r="J27" s="83" t="s">
        <v>2</v>
      </c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4"/>
      <c r="AW27" s="79" t="s">
        <v>24</v>
      </c>
      <c r="AX27" s="80"/>
      <c r="AY27" s="80"/>
      <c r="AZ27" s="80"/>
      <c r="BA27" s="80"/>
      <c r="BB27" s="80"/>
      <c r="BC27" s="80"/>
      <c r="BD27" s="80"/>
      <c r="BE27" s="80"/>
      <c r="BF27" s="80"/>
      <c r="BG27" s="81"/>
      <c r="BH27" s="79">
        <f>BH26*0.2</f>
        <v>392.25</v>
      </c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1"/>
      <c r="BV27" s="79">
        <v>82.78</v>
      </c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1"/>
      <c r="CJ27" s="82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4"/>
    </row>
    <row r="28" spans="1:105" ht="13.5">
      <c r="A28" s="85" t="s">
        <v>49</v>
      </c>
      <c r="B28" s="86"/>
      <c r="C28" s="86"/>
      <c r="D28" s="86"/>
      <c r="E28" s="86"/>
      <c r="F28" s="86"/>
      <c r="G28" s="86"/>
      <c r="H28" s="87"/>
      <c r="I28" s="45"/>
      <c r="J28" s="83" t="s">
        <v>50</v>
      </c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4"/>
      <c r="AW28" s="79" t="s">
        <v>24</v>
      </c>
      <c r="AX28" s="80"/>
      <c r="AY28" s="80"/>
      <c r="AZ28" s="80"/>
      <c r="BA28" s="80"/>
      <c r="BB28" s="80"/>
      <c r="BC28" s="80"/>
      <c r="BD28" s="80"/>
      <c r="BE28" s="80"/>
      <c r="BF28" s="80"/>
      <c r="BG28" s="81"/>
      <c r="BH28" s="79">
        <f>BH26-BH27</f>
        <v>1569</v>
      </c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1"/>
      <c r="BV28" s="79">
        <f>BV26-BV27</f>
        <v>331.12</v>
      </c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1"/>
      <c r="CJ28" s="82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4"/>
    </row>
    <row r="29" spans="1:105" ht="13.5">
      <c r="A29" s="85" t="s">
        <v>51</v>
      </c>
      <c r="B29" s="86"/>
      <c r="C29" s="86"/>
      <c r="D29" s="86"/>
      <c r="E29" s="86"/>
      <c r="F29" s="86"/>
      <c r="G29" s="86"/>
      <c r="H29" s="87"/>
      <c r="I29" s="45"/>
      <c r="J29" s="83" t="s">
        <v>52</v>
      </c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4"/>
      <c r="AW29" s="79" t="s">
        <v>24</v>
      </c>
      <c r="AX29" s="80"/>
      <c r="AY29" s="80"/>
      <c r="AZ29" s="80"/>
      <c r="BA29" s="80"/>
      <c r="BB29" s="80"/>
      <c r="BC29" s="80"/>
      <c r="BD29" s="80"/>
      <c r="BE29" s="80"/>
      <c r="BF29" s="80"/>
      <c r="BG29" s="81"/>
      <c r="BH29" s="79">
        <v>1000</v>
      </c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1"/>
      <c r="BV29" s="79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1"/>
      <c r="CJ29" s="82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4"/>
    </row>
    <row r="30" spans="1:105" ht="13.5">
      <c r="A30" s="85" t="s">
        <v>53</v>
      </c>
      <c r="B30" s="86"/>
      <c r="C30" s="86"/>
      <c r="D30" s="86"/>
      <c r="E30" s="86"/>
      <c r="F30" s="86"/>
      <c r="G30" s="86"/>
      <c r="H30" s="87"/>
      <c r="I30" s="45"/>
      <c r="J30" s="83" t="s">
        <v>54</v>
      </c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4"/>
      <c r="AW30" s="79" t="s">
        <v>24</v>
      </c>
      <c r="AX30" s="80"/>
      <c r="AY30" s="80"/>
      <c r="AZ30" s="80"/>
      <c r="BA30" s="80"/>
      <c r="BB30" s="80"/>
      <c r="BC30" s="80"/>
      <c r="BD30" s="80"/>
      <c r="BE30" s="80"/>
      <c r="BF30" s="80"/>
      <c r="BG30" s="81"/>
      <c r="BH30" s="79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1"/>
      <c r="BV30" s="79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1"/>
      <c r="CJ30" s="82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4"/>
    </row>
    <row r="31" spans="1:105" ht="13.5">
      <c r="A31" s="85" t="s">
        <v>55</v>
      </c>
      <c r="B31" s="86"/>
      <c r="C31" s="86"/>
      <c r="D31" s="86"/>
      <c r="E31" s="86"/>
      <c r="F31" s="86"/>
      <c r="G31" s="86"/>
      <c r="H31" s="87"/>
      <c r="I31" s="45"/>
      <c r="J31" s="83" t="s">
        <v>56</v>
      </c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4"/>
      <c r="AW31" s="79" t="s">
        <v>24</v>
      </c>
      <c r="AX31" s="80"/>
      <c r="AY31" s="80"/>
      <c r="AZ31" s="80"/>
      <c r="BA31" s="80"/>
      <c r="BB31" s="80"/>
      <c r="BC31" s="80"/>
      <c r="BD31" s="80"/>
      <c r="BE31" s="80"/>
      <c r="BF31" s="80"/>
      <c r="BG31" s="81"/>
      <c r="BH31" s="79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1"/>
      <c r="BV31" s="79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1"/>
      <c r="CJ31" s="82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4"/>
    </row>
    <row r="32" spans="1:105" ht="13.5">
      <c r="A32" s="85" t="s">
        <v>57</v>
      </c>
      <c r="B32" s="86"/>
      <c r="C32" s="86"/>
      <c r="D32" s="86"/>
      <c r="E32" s="86"/>
      <c r="F32" s="86"/>
      <c r="G32" s="86"/>
      <c r="H32" s="87"/>
      <c r="I32" s="45"/>
      <c r="J32" s="83" t="s">
        <v>58</v>
      </c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4"/>
      <c r="AW32" s="79" t="s">
        <v>24</v>
      </c>
      <c r="AX32" s="80"/>
      <c r="AY32" s="80"/>
      <c r="AZ32" s="80"/>
      <c r="BA32" s="80"/>
      <c r="BB32" s="80"/>
      <c r="BC32" s="80"/>
      <c r="BD32" s="80"/>
      <c r="BE32" s="80"/>
      <c r="BF32" s="80"/>
      <c r="BG32" s="81"/>
      <c r="BH32" s="79">
        <f>BH28-BH29</f>
        <v>569</v>
      </c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1"/>
      <c r="BV32" s="79">
        <f>331.12</f>
        <v>331.12</v>
      </c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1"/>
      <c r="CJ32" s="82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4"/>
    </row>
    <row r="33" spans="1:105" ht="13.5">
      <c r="A33" s="85" t="s">
        <v>59</v>
      </c>
      <c r="B33" s="86"/>
      <c r="C33" s="86"/>
      <c r="D33" s="86"/>
      <c r="E33" s="86"/>
      <c r="F33" s="86"/>
      <c r="G33" s="86"/>
      <c r="H33" s="87"/>
      <c r="I33" s="45"/>
      <c r="J33" s="83" t="s">
        <v>60</v>
      </c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4"/>
      <c r="AW33" s="79" t="s">
        <v>24</v>
      </c>
      <c r="AX33" s="80"/>
      <c r="AY33" s="80"/>
      <c r="AZ33" s="80"/>
      <c r="BA33" s="80"/>
      <c r="BB33" s="80"/>
      <c r="BC33" s="80"/>
      <c r="BD33" s="80"/>
      <c r="BE33" s="80"/>
      <c r="BF33" s="80"/>
      <c r="BG33" s="81"/>
      <c r="BH33" s="79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1"/>
      <c r="BV33" s="79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1"/>
      <c r="CJ33" s="82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4"/>
    </row>
    <row r="34" spans="1:105" ht="13.5">
      <c r="A34" s="85" t="s">
        <v>61</v>
      </c>
      <c r="B34" s="86"/>
      <c r="C34" s="86"/>
      <c r="D34" s="86"/>
      <c r="E34" s="86"/>
      <c r="F34" s="86"/>
      <c r="G34" s="86"/>
      <c r="H34" s="87"/>
      <c r="I34" s="45"/>
      <c r="J34" s="83" t="s">
        <v>62</v>
      </c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4"/>
      <c r="AW34" s="79" t="s">
        <v>24</v>
      </c>
      <c r="AX34" s="80"/>
      <c r="AY34" s="80"/>
      <c r="AZ34" s="80"/>
      <c r="BA34" s="80"/>
      <c r="BB34" s="80"/>
      <c r="BC34" s="80"/>
      <c r="BD34" s="80"/>
      <c r="BE34" s="80"/>
      <c r="BF34" s="80"/>
      <c r="BG34" s="81"/>
      <c r="BH34" s="79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1"/>
      <c r="BV34" s="79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1"/>
      <c r="CJ34" s="82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4"/>
    </row>
    <row r="35" spans="1:105" ht="39.75" customHeight="1">
      <c r="A35" s="85" t="s">
        <v>63</v>
      </c>
      <c r="B35" s="86"/>
      <c r="C35" s="86"/>
      <c r="D35" s="86"/>
      <c r="E35" s="86"/>
      <c r="F35" s="86"/>
      <c r="G35" s="86"/>
      <c r="H35" s="87"/>
      <c r="I35" s="45"/>
      <c r="J35" s="83" t="s">
        <v>64</v>
      </c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4"/>
      <c r="AW35" s="79" t="s">
        <v>24</v>
      </c>
      <c r="AX35" s="80"/>
      <c r="AY35" s="80"/>
      <c r="AZ35" s="80"/>
      <c r="BA35" s="80"/>
      <c r="BB35" s="80"/>
      <c r="BC35" s="80"/>
      <c r="BD35" s="80"/>
      <c r="BE35" s="80"/>
      <c r="BF35" s="80"/>
      <c r="BG35" s="81"/>
      <c r="BH35" s="79">
        <v>4089.24</v>
      </c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1"/>
      <c r="BV35" s="79">
        <v>2991.7</v>
      </c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1"/>
      <c r="CJ35" s="82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4"/>
    </row>
    <row r="36" spans="1:105" ht="40.5" customHeight="1">
      <c r="A36" s="85" t="s">
        <v>25</v>
      </c>
      <c r="B36" s="86"/>
      <c r="C36" s="86"/>
      <c r="D36" s="86"/>
      <c r="E36" s="86"/>
      <c r="F36" s="86"/>
      <c r="G36" s="86"/>
      <c r="H36" s="87"/>
      <c r="I36" s="45"/>
      <c r="J36" s="83" t="s">
        <v>65</v>
      </c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4"/>
      <c r="AW36" s="79" t="s">
        <v>24</v>
      </c>
      <c r="AX36" s="80"/>
      <c r="AY36" s="80"/>
      <c r="AZ36" s="80"/>
      <c r="BA36" s="80"/>
      <c r="BB36" s="80"/>
      <c r="BC36" s="80"/>
      <c r="BD36" s="80"/>
      <c r="BE36" s="80"/>
      <c r="BF36" s="80"/>
      <c r="BG36" s="81"/>
      <c r="BH36" s="79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1"/>
      <c r="BV36" s="79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1"/>
      <c r="CJ36" s="82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4"/>
    </row>
    <row r="38" spans="1:105" ht="12.75">
      <c r="A38" s="44" t="s">
        <v>3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</row>
    <row r="39" spans="1:105" ht="39.75" customHeight="1">
      <c r="A39" s="76" t="s">
        <v>66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</row>
    <row r="40" spans="1:105" ht="29.25" customHeight="1">
      <c r="A40" s="76" t="s">
        <v>67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</row>
    <row r="41" spans="1:105" ht="29.25" customHeight="1">
      <c r="A41" s="76" t="s">
        <v>68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</row>
  </sheetData>
  <sheetProtection/>
  <mergeCells count="153">
    <mergeCell ref="A19:H19"/>
    <mergeCell ref="I12:AV13"/>
    <mergeCell ref="BH12:CI12"/>
    <mergeCell ref="CJ12:DA13"/>
    <mergeCell ref="BH14:BU14"/>
    <mergeCell ref="BV14:CI14"/>
    <mergeCell ref="CJ14:DA14"/>
    <mergeCell ref="BH15:BU15"/>
    <mergeCell ref="BH13:BU13"/>
    <mergeCell ref="BV13:CI13"/>
    <mergeCell ref="J14:AV14"/>
    <mergeCell ref="AW12:BG13"/>
    <mergeCell ref="AW14:BG14"/>
    <mergeCell ref="J15:AV15"/>
    <mergeCell ref="AW15:BG15"/>
    <mergeCell ref="A7:DC7"/>
    <mergeCell ref="A8:DC8"/>
    <mergeCell ref="A9:DC9"/>
    <mergeCell ref="A10:DA10"/>
    <mergeCell ref="A12:H13"/>
    <mergeCell ref="A15:H15"/>
    <mergeCell ref="A16:H16"/>
    <mergeCell ref="A17:H17"/>
    <mergeCell ref="A14:H14"/>
    <mergeCell ref="CJ15:DA15"/>
    <mergeCell ref="J16:AV16"/>
    <mergeCell ref="AW16:BG16"/>
    <mergeCell ref="BH16:BU16"/>
    <mergeCell ref="BV16:CI16"/>
    <mergeCell ref="CJ16:DA16"/>
    <mergeCell ref="BV15:CI15"/>
    <mergeCell ref="CJ17:DA17"/>
    <mergeCell ref="A18:H18"/>
    <mergeCell ref="J18:AV18"/>
    <mergeCell ref="AW18:BG18"/>
    <mergeCell ref="BH18:BU18"/>
    <mergeCell ref="BV18:CI18"/>
    <mergeCell ref="CJ18:DA18"/>
    <mergeCell ref="J17:AV17"/>
    <mergeCell ref="AW17:BG17"/>
    <mergeCell ref="BV19:CI19"/>
    <mergeCell ref="BH17:BU17"/>
    <mergeCell ref="BV17:CI17"/>
    <mergeCell ref="AW21:BG21"/>
    <mergeCell ref="BH21:BU21"/>
    <mergeCell ref="BV21:CI21"/>
    <mergeCell ref="CJ19:DA19"/>
    <mergeCell ref="A20:H20"/>
    <mergeCell ref="J20:AV20"/>
    <mergeCell ref="AW20:BG20"/>
    <mergeCell ref="BH20:BU20"/>
    <mergeCell ref="BV20:CI20"/>
    <mergeCell ref="CJ20:DA20"/>
    <mergeCell ref="J19:AV19"/>
    <mergeCell ref="AW19:BG19"/>
    <mergeCell ref="BH19:BU19"/>
    <mergeCell ref="CJ21:DA21"/>
    <mergeCell ref="A22:H22"/>
    <mergeCell ref="J22:AV22"/>
    <mergeCell ref="AW22:BG22"/>
    <mergeCell ref="BH22:BU22"/>
    <mergeCell ref="BV22:CI22"/>
    <mergeCell ref="CJ22:DA22"/>
    <mergeCell ref="A21:H21"/>
    <mergeCell ref="J21:AV21"/>
    <mergeCell ref="A23:H23"/>
    <mergeCell ref="J23:AV23"/>
    <mergeCell ref="AW23:BG23"/>
    <mergeCell ref="BH23:BU23"/>
    <mergeCell ref="BV25:CI25"/>
    <mergeCell ref="CJ25:DA25"/>
    <mergeCell ref="A24:H24"/>
    <mergeCell ref="J24:AV24"/>
    <mergeCell ref="AW24:BG24"/>
    <mergeCell ref="BH24:BU24"/>
    <mergeCell ref="BV23:CI23"/>
    <mergeCell ref="CJ23:DA23"/>
    <mergeCell ref="BV24:CI24"/>
    <mergeCell ref="CJ24:DA24"/>
    <mergeCell ref="BV26:CI26"/>
    <mergeCell ref="CJ26:DA26"/>
    <mergeCell ref="A25:H25"/>
    <mergeCell ref="J25:AV25"/>
    <mergeCell ref="A26:H26"/>
    <mergeCell ref="J26:AV26"/>
    <mergeCell ref="AW26:BG26"/>
    <mergeCell ref="BH26:BU26"/>
    <mergeCell ref="AW25:BG25"/>
    <mergeCell ref="BH25:BU25"/>
    <mergeCell ref="A27:H27"/>
    <mergeCell ref="J27:AV27"/>
    <mergeCell ref="AW27:BG27"/>
    <mergeCell ref="BH27:BU27"/>
    <mergeCell ref="BV29:CI29"/>
    <mergeCell ref="CJ29:DA29"/>
    <mergeCell ref="A28:H28"/>
    <mergeCell ref="J28:AV28"/>
    <mergeCell ref="AW28:BG28"/>
    <mergeCell ref="BH28:BU28"/>
    <mergeCell ref="BV27:CI27"/>
    <mergeCell ref="CJ27:DA27"/>
    <mergeCell ref="BV28:CI28"/>
    <mergeCell ref="CJ28:DA28"/>
    <mergeCell ref="BV30:CI30"/>
    <mergeCell ref="CJ30:DA30"/>
    <mergeCell ref="A29:H29"/>
    <mergeCell ref="J29:AV29"/>
    <mergeCell ref="A30:H30"/>
    <mergeCell ref="J30:AV30"/>
    <mergeCell ref="AW30:BG30"/>
    <mergeCell ref="BH30:BU30"/>
    <mergeCell ref="AW29:BG29"/>
    <mergeCell ref="BH29:BU29"/>
    <mergeCell ref="A31:H31"/>
    <mergeCell ref="J31:AV31"/>
    <mergeCell ref="AW31:BG31"/>
    <mergeCell ref="BH31:BU31"/>
    <mergeCell ref="BV33:CI33"/>
    <mergeCell ref="CJ33:DA33"/>
    <mergeCell ref="A32:H32"/>
    <mergeCell ref="J32:AV32"/>
    <mergeCell ref="AW32:BG32"/>
    <mergeCell ref="BH32:BU32"/>
    <mergeCell ref="BV31:CI31"/>
    <mergeCell ref="CJ31:DA31"/>
    <mergeCell ref="BV32:CI32"/>
    <mergeCell ref="CJ32:DA32"/>
    <mergeCell ref="BV34:CI34"/>
    <mergeCell ref="CJ34:DA34"/>
    <mergeCell ref="A33:H33"/>
    <mergeCell ref="J33:AV33"/>
    <mergeCell ref="A34:H34"/>
    <mergeCell ref="J34:AV34"/>
    <mergeCell ref="AW34:BG34"/>
    <mergeCell ref="BH34:BU34"/>
    <mergeCell ref="AW33:BG33"/>
    <mergeCell ref="BH33:BU33"/>
    <mergeCell ref="BV36:CI36"/>
    <mergeCell ref="CJ36:DA36"/>
    <mergeCell ref="A35:H35"/>
    <mergeCell ref="J35:AV35"/>
    <mergeCell ref="AW35:BG35"/>
    <mergeCell ref="BH35:BU35"/>
    <mergeCell ref="A39:DA39"/>
    <mergeCell ref="A40:DA40"/>
    <mergeCell ref="A41:DA41"/>
    <mergeCell ref="A6:DA6"/>
    <mergeCell ref="BV35:CI35"/>
    <mergeCell ref="CJ35:DA35"/>
    <mergeCell ref="A36:H36"/>
    <mergeCell ref="J36:AV36"/>
    <mergeCell ref="AW36:BG36"/>
    <mergeCell ref="BH36:BU36"/>
  </mergeCells>
  <printOptions/>
  <pageMargins left="0.5511811023622047" right="0.35433070866141736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68"/>
  <sheetViews>
    <sheetView zoomScalePageLayoutView="0" workbookViewId="0" topLeftCell="B1">
      <selection activeCell="G18" sqref="G18"/>
    </sheetView>
  </sheetViews>
  <sheetFormatPr defaultColWidth="9.140625" defaultRowHeight="12.75"/>
  <cols>
    <col min="1" max="1" width="3.8515625" style="0" customWidth="1"/>
    <col min="2" max="2" width="39.57421875" style="0" customWidth="1"/>
    <col min="3" max="3" width="11.8515625" style="0" customWidth="1"/>
    <col min="4" max="4" width="11.28125" style="0" customWidth="1"/>
    <col min="5" max="5" width="6.7109375" style="0" customWidth="1"/>
    <col min="6" max="6" width="8.28125" style="0" customWidth="1"/>
    <col min="7" max="7" width="7.00390625" style="0" customWidth="1"/>
    <col min="8" max="8" width="11.00390625" style="0" customWidth="1"/>
    <col min="9" max="9" width="10.421875" style="0" customWidth="1"/>
    <col min="10" max="10" width="5.8515625" style="0" customWidth="1"/>
    <col min="11" max="11" width="8.140625" style="0" customWidth="1"/>
    <col min="12" max="12" width="7.28125" style="0" customWidth="1"/>
  </cols>
  <sheetData>
    <row r="2" spans="1:27" ht="18.75" customHeight="1">
      <c r="A2" s="105" t="s">
        <v>78</v>
      </c>
      <c r="B2" s="105"/>
      <c r="C2" s="105"/>
      <c r="D2" s="105"/>
      <c r="E2" s="105"/>
      <c r="F2" s="105"/>
      <c r="G2" s="105"/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4" spans="1:12" ht="15">
      <c r="A4" s="100"/>
      <c r="B4" s="106" t="s">
        <v>4</v>
      </c>
      <c r="C4" s="108" t="s">
        <v>76</v>
      </c>
      <c r="D4" s="108"/>
      <c r="E4" s="108"/>
      <c r="F4" s="108"/>
      <c r="G4" s="108"/>
      <c r="H4" s="109" t="s">
        <v>77</v>
      </c>
      <c r="I4" s="110"/>
      <c r="J4" s="110"/>
      <c r="K4" s="110"/>
      <c r="L4" s="110"/>
    </row>
    <row r="5" spans="1:12" ht="32.25" customHeight="1">
      <c r="A5" s="100"/>
      <c r="B5" s="107"/>
      <c r="C5" s="6" t="s">
        <v>1</v>
      </c>
      <c r="D5" s="6" t="s">
        <v>7</v>
      </c>
      <c r="E5" s="6" t="s">
        <v>8</v>
      </c>
      <c r="F5" s="6" t="s">
        <v>11</v>
      </c>
      <c r="G5" s="6" t="s">
        <v>10</v>
      </c>
      <c r="H5" s="7" t="s">
        <v>1</v>
      </c>
      <c r="I5" s="8" t="s">
        <v>7</v>
      </c>
      <c r="J5" s="8" t="s">
        <v>8</v>
      </c>
      <c r="K5" s="8" t="s">
        <v>9</v>
      </c>
      <c r="L5" s="8" t="s">
        <v>10</v>
      </c>
    </row>
    <row r="6" spans="1:12" ht="12.75">
      <c r="A6" s="9"/>
      <c r="B6" s="10">
        <v>2</v>
      </c>
      <c r="C6" s="10">
        <v>3</v>
      </c>
      <c r="D6" s="11">
        <v>4</v>
      </c>
      <c r="E6" s="10">
        <v>5</v>
      </c>
      <c r="F6" s="11">
        <v>6</v>
      </c>
      <c r="G6" s="10">
        <v>7</v>
      </c>
      <c r="H6" s="12">
        <v>7</v>
      </c>
      <c r="I6" s="13">
        <v>8</v>
      </c>
      <c r="J6" s="14">
        <v>9</v>
      </c>
      <c r="K6" s="13">
        <v>10</v>
      </c>
      <c r="L6" s="15">
        <v>11</v>
      </c>
    </row>
    <row r="7" spans="1:12" ht="33.75" customHeight="1">
      <c r="A7" s="16"/>
      <c r="B7" s="17" t="s">
        <v>5</v>
      </c>
      <c r="C7" s="22">
        <f>D7</f>
        <v>146.23451400000002</v>
      </c>
      <c r="D7" s="18">
        <f>D8+D10+F7</f>
        <v>146.23451400000002</v>
      </c>
      <c r="E7" s="19">
        <v>0</v>
      </c>
      <c r="F7" s="18">
        <v>3.813114</v>
      </c>
      <c r="G7" s="18">
        <v>0.959653</v>
      </c>
      <c r="H7" s="20">
        <f>I7</f>
        <v>130.92744</v>
      </c>
      <c r="I7" s="18">
        <v>130.92744</v>
      </c>
      <c r="J7" s="19">
        <v>0</v>
      </c>
      <c r="K7" s="18">
        <f>K8+K10+L7</f>
        <v>8.120144</v>
      </c>
      <c r="L7" s="18">
        <f>L8+L10</f>
        <v>0.428705</v>
      </c>
    </row>
    <row r="8" spans="1:12" ht="19.5" customHeight="1">
      <c r="A8" s="16"/>
      <c r="B8" s="21" t="s">
        <v>6</v>
      </c>
      <c r="C8" s="22">
        <f>SUM(D8:G8)</f>
        <v>2.0745139999999997</v>
      </c>
      <c r="D8" s="43">
        <v>1.8714</v>
      </c>
      <c r="E8" s="23">
        <f>E7*E9/100</f>
        <v>0</v>
      </c>
      <c r="F8" s="42">
        <f>F7-F10-G7</f>
        <v>0.13346099999999994</v>
      </c>
      <c r="G8" s="42">
        <f>G7-G10</f>
        <v>0.06965299999999996</v>
      </c>
      <c r="H8" s="24">
        <f>SUM(I8:L8)</f>
        <v>1.7290939999999995</v>
      </c>
      <c r="I8" s="22">
        <f>I7-I10-K7</f>
        <v>1.4138079999999995</v>
      </c>
      <c r="J8" s="23">
        <f>J7*J9/100</f>
        <v>0</v>
      </c>
      <c r="K8" s="22">
        <v>0.284205</v>
      </c>
      <c r="L8" s="22">
        <v>0.031081</v>
      </c>
    </row>
    <row r="9" spans="1:12" ht="21" customHeight="1">
      <c r="A9" s="16"/>
      <c r="B9" s="21" t="s">
        <v>12</v>
      </c>
      <c r="C9" s="22">
        <f>C8/C7*100</f>
        <v>1.418621324921967</v>
      </c>
      <c r="D9" s="25">
        <v>1.32</v>
      </c>
      <c r="E9" s="25"/>
      <c r="F9" s="25">
        <v>3.5</v>
      </c>
      <c r="G9" s="25">
        <v>7.2582</v>
      </c>
      <c r="H9" s="24">
        <f>H8/H7*100</f>
        <v>1.320650583254358</v>
      </c>
      <c r="I9" s="25">
        <v>1.263736</v>
      </c>
      <c r="J9" s="26"/>
      <c r="K9" s="22">
        <v>3.5</v>
      </c>
      <c r="L9" s="22">
        <v>7.25</v>
      </c>
    </row>
    <row r="10" spans="1:12" ht="37.5" customHeight="1">
      <c r="A10" s="27"/>
      <c r="B10" s="21" t="s">
        <v>13</v>
      </c>
      <c r="C10" s="22">
        <f>SUM(D10:G10)</f>
        <v>144.16</v>
      </c>
      <c r="D10" s="22">
        <v>140.55</v>
      </c>
      <c r="E10" s="23">
        <f>SUM(E11:E15)</f>
        <v>0</v>
      </c>
      <c r="F10" s="22">
        <v>2.72</v>
      </c>
      <c r="G10" s="22">
        <v>0.89</v>
      </c>
      <c r="H10" s="24">
        <f>I10+K10+L10</f>
        <v>129.198346</v>
      </c>
      <c r="I10" s="22">
        <f>103.557599+17.835889</f>
        <v>121.39348799999999</v>
      </c>
      <c r="J10" s="23">
        <f>SUM(J11:J15)</f>
        <v>0</v>
      </c>
      <c r="K10" s="22">
        <v>7.407234</v>
      </c>
      <c r="L10" s="22">
        <v>0.397624</v>
      </c>
    </row>
    <row r="11" spans="1:12" ht="15">
      <c r="A11" s="28"/>
      <c r="B11" s="29"/>
      <c r="C11" s="30"/>
      <c r="D11" s="47">
        <f>(D10+F7)/0.985814</f>
        <v>146.4405192054485</v>
      </c>
      <c r="E11" s="31"/>
      <c r="F11" s="31"/>
      <c r="G11" s="31"/>
      <c r="H11" s="30"/>
      <c r="I11" s="47">
        <f>(I10+K7)/0.986803</f>
        <v>131.24568125552923</v>
      </c>
      <c r="J11" s="48"/>
      <c r="K11" s="47">
        <f>(K10+L7)/0.979907</f>
        <v>7.996614984891424</v>
      </c>
      <c r="L11" s="47">
        <f>L10/0.95-L10</f>
        <v>0.020927578947368464</v>
      </c>
    </row>
    <row r="12" spans="1:12" ht="31.5" customHeight="1">
      <c r="A12" s="28"/>
      <c r="B12" s="111" t="s">
        <v>80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</row>
    <row r="13" spans="1:12" ht="15">
      <c r="A13" s="28"/>
      <c r="B13" s="33"/>
      <c r="C13" s="34"/>
      <c r="D13" s="34"/>
      <c r="E13" s="34"/>
      <c r="F13" s="34"/>
      <c r="G13" s="34"/>
      <c r="H13" s="34"/>
      <c r="I13" s="49">
        <f>I11-I10-K7</f>
        <v>1.732049255529244</v>
      </c>
      <c r="J13" s="50"/>
      <c r="K13" s="49">
        <f>K11-K10-L7</f>
        <v>0.16067598489142376</v>
      </c>
      <c r="L13" s="34"/>
    </row>
    <row r="14" spans="1:12" ht="15">
      <c r="A14" s="35"/>
      <c r="B14" s="99" t="s">
        <v>79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</row>
    <row r="15" spans="1:12" ht="15">
      <c r="A15" s="28"/>
      <c r="B15" s="99" t="s">
        <v>81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</row>
    <row r="16" spans="1:11" ht="13.5">
      <c r="A16" s="36"/>
      <c r="B16" s="37"/>
      <c r="C16" s="38"/>
      <c r="D16" s="39"/>
      <c r="E16" s="39"/>
      <c r="F16" s="39"/>
      <c r="G16" s="39"/>
      <c r="H16" s="3"/>
      <c r="I16" s="3"/>
      <c r="J16" s="3"/>
      <c r="K16" s="3"/>
    </row>
    <row r="17" spans="1:19" ht="13.5">
      <c r="A17" s="105"/>
      <c r="B17" s="105"/>
      <c r="C17" s="105"/>
      <c r="D17" s="105"/>
      <c r="E17" s="105"/>
      <c r="F17" s="105"/>
      <c r="G17" s="10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5">
      <c r="A18" s="3"/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5">
      <c r="A19" s="100"/>
      <c r="B19" s="101"/>
      <c r="C19" s="102"/>
      <c r="D19" s="102"/>
      <c r="E19" s="102"/>
      <c r="F19" s="102"/>
      <c r="G19" s="102"/>
      <c r="H19" s="103"/>
      <c r="I19" s="103"/>
      <c r="J19" s="103"/>
      <c r="K19" s="103"/>
      <c r="L19" s="103"/>
      <c r="M19" s="3"/>
      <c r="N19" s="3"/>
      <c r="O19" s="3"/>
      <c r="P19" s="3"/>
      <c r="Q19" s="3"/>
      <c r="R19" s="3"/>
      <c r="S19" s="3"/>
    </row>
    <row r="20" spans="1:19" ht="15">
      <c r="A20" s="100"/>
      <c r="B20" s="101"/>
      <c r="C20" s="51"/>
      <c r="D20" s="51"/>
      <c r="E20" s="51"/>
      <c r="F20" s="51"/>
      <c r="G20" s="51"/>
      <c r="H20" s="52"/>
      <c r="I20" s="52"/>
      <c r="J20" s="52"/>
      <c r="K20" s="52"/>
      <c r="L20" s="52"/>
      <c r="M20" s="3"/>
      <c r="N20" s="3"/>
      <c r="O20" s="3"/>
      <c r="P20" s="3"/>
      <c r="Q20" s="3"/>
      <c r="R20" s="3"/>
      <c r="S20" s="3"/>
    </row>
    <row r="21" spans="1:19" ht="15">
      <c r="A21" s="9"/>
      <c r="B21" s="53"/>
      <c r="C21" s="54"/>
      <c r="D21" s="9"/>
      <c r="E21" s="54"/>
      <c r="F21" s="9"/>
      <c r="G21" s="54"/>
      <c r="H21" s="55"/>
      <c r="I21" s="41"/>
      <c r="J21" s="55"/>
      <c r="K21" s="41"/>
      <c r="L21" s="55"/>
      <c r="M21" s="3"/>
      <c r="N21" s="3"/>
      <c r="O21" s="3"/>
      <c r="P21" s="3"/>
      <c r="Q21" s="3"/>
      <c r="R21" s="3"/>
      <c r="S21" s="3"/>
    </row>
    <row r="22" spans="1:19" ht="15">
      <c r="A22" s="40"/>
      <c r="B22" s="56"/>
      <c r="C22" s="57"/>
      <c r="D22" s="58"/>
      <c r="E22" s="59"/>
      <c r="F22" s="60"/>
      <c r="G22" s="61"/>
      <c r="H22" s="62"/>
      <c r="I22" s="62"/>
      <c r="J22" s="63"/>
      <c r="K22" s="62"/>
      <c r="L22" s="62"/>
      <c r="M22" s="3"/>
      <c r="N22" s="3"/>
      <c r="O22" s="3"/>
      <c r="P22" s="3"/>
      <c r="Q22" s="3"/>
      <c r="R22" s="3"/>
      <c r="S22" s="3"/>
    </row>
    <row r="23" spans="1:19" ht="15">
      <c r="A23" s="40"/>
      <c r="B23" s="56"/>
      <c r="C23" s="64"/>
      <c r="D23" s="65"/>
      <c r="E23" s="66"/>
      <c r="F23" s="57"/>
      <c r="G23" s="67"/>
      <c r="H23" s="62"/>
      <c r="I23" s="62"/>
      <c r="J23" s="63"/>
      <c r="K23" s="62"/>
      <c r="L23" s="62"/>
      <c r="M23" s="3"/>
      <c r="N23" s="3"/>
      <c r="O23" s="3"/>
      <c r="P23" s="3"/>
      <c r="Q23" s="3"/>
      <c r="R23" s="3"/>
      <c r="S23" s="3"/>
    </row>
    <row r="24" spans="1:19" ht="15">
      <c r="A24" s="40"/>
      <c r="B24" s="56"/>
      <c r="C24" s="57"/>
      <c r="D24" s="68"/>
      <c r="E24" s="66"/>
      <c r="F24" s="57"/>
      <c r="G24" s="68"/>
      <c r="H24" s="62"/>
      <c r="I24" s="31"/>
      <c r="J24" s="32"/>
      <c r="K24" s="31"/>
      <c r="L24" s="31"/>
      <c r="M24" s="3"/>
      <c r="N24" s="3"/>
      <c r="O24" s="3"/>
      <c r="P24" s="3"/>
      <c r="Q24" s="3"/>
      <c r="R24" s="3"/>
      <c r="S24" s="3"/>
    </row>
    <row r="25" spans="1:19" ht="15">
      <c r="A25" s="40"/>
      <c r="B25" s="69"/>
      <c r="C25" s="70"/>
      <c r="D25" s="71"/>
      <c r="E25" s="66"/>
      <c r="F25" s="71"/>
      <c r="G25" s="72"/>
      <c r="H25" s="62"/>
      <c r="I25" s="62"/>
      <c r="J25" s="63"/>
      <c r="K25" s="62"/>
      <c r="L25" s="62"/>
      <c r="M25" s="3"/>
      <c r="N25" s="3"/>
      <c r="O25" s="3"/>
      <c r="P25" s="3"/>
      <c r="Q25" s="3"/>
      <c r="R25" s="3"/>
      <c r="S25" s="3"/>
    </row>
    <row r="26" spans="1:19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8" customHeight="1">
      <c r="A27" s="3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3"/>
      <c r="N27" s="3"/>
      <c r="O27" s="3"/>
      <c r="P27" s="3"/>
      <c r="Q27" s="3"/>
      <c r="R27" s="3"/>
      <c r="S27" s="3"/>
    </row>
    <row r="28" spans="1:19" ht="16.5" customHeight="1">
      <c r="A28" s="3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3"/>
      <c r="N28" s="3"/>
      <c r="O28" s="3"/>
      <c r="P28" s="3"/>
      <c r="Q28" s="3"/>
      <c r="R28" s="3"/>
      <c r="S28" s="3"/>
    </row>
    <row r="29" spans="1:19" ht="24" customHeight="1">
      <c r="A29" s="3"/>
      <c r="B29" s="33"/>
      <c r="C29" s="33"/>
      <c r="D29" s="33"/>
      <c r="E29" s="33"/>
      <c r="F29" s="33"/>
      <c r="G29" s="3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5">
      <c r="A31" s="3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3"/>
      <c r="N31" s="3"/>
      <c r="O31" s="3"/>
      <c r="P31" s="3"/>
      <c r="Q31" s="3"/>
      <c r="R31" s="3"/>
      <c r="S31" s="3"/>
    </row>
    <row r="32" spans="1:19" ht="15">
      <c r="A32" s="3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3"/>
      <c r="N32" s="3"/>
      <c r="O32" s="3"/>
      <c r="P32" s="3"/>
      <c r="Q32" s="3"/>
      <c r="R32" s="3"/>
      <c r="S32" s="3"/>
    </row>
    <row r="33" spans="1:19" ht="15">
      <c r="A33" s="3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3"/>
      <c r="N33" s="3"/>
      <c r="O33" s="3"/>
      <c r="P33" s="3"/>
      <c r="Q33" s="3"/>
      <c r="R33" s="3"/>
      <c r="S33" s="3"/>
    </row>
    <row r="34" spans="1:19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3.5">
      <c r="A35" s="105"/>
      <c r="B35" s="105"/>
      <c r="C35" s="105"/>
      <c r="D35" s="105"/>
      <c r="E35" s="105"/>
      <c r="F35" s="105"/>
      <c r="G35" s="10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5">
      <c r="A36" s="3"/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5">
      <c r="A37" s="100"/>
      <c r="B37" s="101"/>
      <c r="C37" s="102"/>
      <c r="D37" s="102"/>
      <c r="E37" s="102"/>
      <c r="F37" s="102"/>
      <c r="G37" s="102"/>
      <c r="H37" s="103"/>
      <c r="I37" s="103"/>
      <c r="J37" s="103"/>
      <c r="K37" s="103"/>
      <c r="L37" s="103"/>
      <c r="M37" s="3"/>
      <c r="N37" s="3"/>
      <c r="O37" s="3"/>
      <c r="P37" s="3"/>
      <c r="Q37" s="3"/>
      <c r="R37" s="3"/>
      <c r="S37" s="3"/>
    </row>
    <row r="38" spans="1:19" ht="15">
      <c r="A38" s="100"/>
      <c r="B38" s="101"/>
      <c r="C38" s="51"/>
      <c r="D38" s="51"/>
      <c r="E38" s="51"/>
      <c r="F38" s="51"/>
      <c r="G38" s="51"/>
      <c r="H38" s="52"/>
      <c r="I38" s="52"/>
      <c r="J38" s="52"/>
      <c r="K38" s="52"/>
      <c r="L38" s="52"/>
      <c r="M38" s="3"/>
      <c r="N38" s="3"/>
      <c r="O38" s="3"/>
      <c r="P38" s="3"/>
      <c r="Q38" s="3"/>
      <c r="R38" s="3"/>
      <c r="S38" s="3"/>
    </row>
    <row r="39" spans="1:19" ht="15">
      <c r="A39" s="9"/>
      <c r="B39" s="53"/>
      <c r="C39" s="54"/>
      <c r="D39" s="9"/>
      <c r="E39" s="54"/>
      <c r="F39" s="9"/>
      <c r="G39" s="54"/>
      <c r="H39" s="55"/>
      <c r="I39" s="41"/>
      <c r="J39" s="55"/>
      <c r="K39" s="41"/>
      <c r="L39" s="55"/>
      <c r="M39" s="3"/>
      <c r="N39" s="3"/>
      <c r="O39" s="3"/>
      <c r="P39" s="3"/>
      <c r="Q39" s="3"/>
      <c r="R39" s="3"/>
      <c r="S39" s="3"/>
    </row>
    <row r="40" spans="1:19" ht="15">
      <c r="A40" s="40"/>
      <c r="B40" s="56"/>
      <c r="C40" s="57"/>
      <c r="D40" s="58"/>
      <c r="E40" s="59"/>
      <c r="F40" s="60"/>
      <c r="G40" s="61"/>
      <c r="H40" s="62"/>
      <c r="I40" s="62"/>
      <c r="J40" s="63"/>
      <c r="K40" s="62"/>
      <c r="L40" s="62"/>
      <c r="M40" s="3"/>
      <c r="N40" s="3"/>
      <c r="O40" s="3"/>
      <c r="P40" s="3"/>
      <c r="Q40" s="3"/>
      <c r="R40" s="3"/>
      <c r="S40" s="3"/>
    </row>
    <row r="41" spans="1:19" ht="15">
      <c r="A41" s="40"/>
      <c r="B41" s="56"/>
      <c r="C41" s="64"/>
      <c r="D41" s="65"/>
      <c r="E41" s="66"/>
      <c r="F41" s="57"/>
      <c r="G41" s="67"/>
      <c r="H41" s="62"/>
      <c r="I41" s="62"/>
      <c r="J41" s="63"/>
      <c r="K41" s="62"/>
      <c r="L41" s="62"/>
      <c r="M41" s="3"/>
      <c r="N41" s="3"/>
      <c r="O41" s="3"/>
      <c r="P41" s="3"/>
      <c r="Q41" s="3"/>
      <c r="R41" s="3"/>
      <c r="S41" s="3"/>
    </row>
    <row r="42" spans="1:19" ht="15">
      <c r="A42" s="40"/>
      <c r="B42" s="56"/>
      <c r="C42" s="57"/>
      <c r="D42" s="68"/>
      <c r="E42" s="66"/>
      <c r="F42" s="57"/>
      <c r="G42" s="68"/>
      <c r="H42" s="62"/>
      <c r="I42" s="73"/>
      <c r="J42" s="32"/>
      <c r="K42" s="73"/>
      <c r="L42" s="31"/>
      <c r="M42" s="3"/>
      <c r="N42" s="3"/>
      <c r="O42" s="3"/>
      <c r="P42" s="3"/>
      <c r="Q42" s="3"/>
      <c r="R42" s="3"/>
      <c r="S42" s="3"/>
    </row>
    <row r="43" spans="1:19" ht="15">
      <c r="A43" s="40"/>
      <c r="B43" s="69"/>
      <c r="C43" s="70"/>
      <c r="D43" s="71"/>
      <c r="E43" s="66"/>
      <c r="F43" s="71"/>
      <c r="G43" s="72"/>
      <c r="H43" s="62"/>
      <c r="I43" s="62"/>
      <c r="J43" s="63"/>
      <c r="K43" s="62"/>
      <c r="L43" s="62"/>
      <c r="M43" s="3"/>
      <c r="N43" s="3"/>
      <c r="O43" s="3"/>
      <c r="P43" s="3"/>
      <c r="Q43" s="3"/>
      <c r="R43" s="3"/>
      <c r="S43" s="3"/>
    </row>
    <row r="44" spans="1:19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3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3"/>
      <c r="N45" s="3"/>
      <c r="O45" s="3"/>
      <c r="P45" s="3"/>
      <c r="Q45" s="3"/>
      <c r="R45" s="3"/>
      <c r="S45" s="3"/>
    </row>
    <row r="46" spans="1:19" ht="23.25" customHeight="1">
      <c r="A46" s="3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3"/>
      <c r="N46" s="3"/>
      <c r="O46" s="3"/>
      <c r="P46" s="3"/>
      <c r="Q46" s="3"/>
      <c r="R46" s="3"/>
      <c r="S46" s="3"/>
    </row>
    <row r="47" spans="1:19" ht="15">
      <c r="A47" s="3"/>
      <c r="B47" s="33"/>
      <c r="C47" s="33"/>
      <c r="D47" s="33"/>
      <c r="E47" s="33"/>
      <c r="F47" s="33"/>
      <c r="G47" s="3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.75">
      <c r="A48" s="3"/>
      <c r="B48" s="3"/>
      <c r="C48" s="3"/>
      <c r="D48" s="3"/>
      <c r="E48" s="3"/>
      <c r="F48" s="3"/>
      <c r="G48" s="3"/>
      <c r="H48" s="7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5">
      <c r="A49" s="3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3"/>
      <c r="N49" s="3"/>
      <c r="O49" s="3"/>
      <c r="P49" s="3"/>
      <c r="Q49" s="3"/>
      <c r="R49" s="3"/>
      <c r="S49" s="3"/>
    </row>
    <row r="50" spans="1:19" ht="15">
      <c r="A50" s="3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3"/>
      <c r="N50" s="3"/>
      <c r="O50" s="3"/>
      <c r="P50" s="3"/>
      <c r="Q50" s="3"/>
      <c r="R50" s="3"/>
      <c r="S50" s="3"/>
    </row>
    <row r="51" spans="1:19" ht="15">
      <c r="A51" s="3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3"/>
      <c r="N51" s="3"/>
      <c r="O51" s="3"/>
      <c r="P51" s="3"/>
      <c r="Q51" s="3"/>
      <c r="R51" s="3"/>
      <c r="S51" s="3"/>
    </row>
    <row r="52" spans="1:29" ht="12.75">
      <c r="A52" s="3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46"/>
      <c r="U52" s="46"/>
      <c r="V52" s="46"/>
      <c r="W52" s="46"/>
      <c r="X52" s="46"/>
      <c r="Y52" s="46"/>
      <c r="Z52" s="46"/>
      <c r="AA52" s="46"/>
      <c r="AB52" s="46"/>
      <c r="AC52" s="46"/>
    </row>
    <row r="53" spans="1:19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</sheetData>
  <sheetProtection/>
  <protectedRanges>
    <protectedRange sqref="I9:J9 I11:L15 I24:L24 I31:L33 I49:L51 L42 J42" name="Диапазон1"/>
    <protectedRange sqref="D9:G9 D11:G15 D31:G33 D49:G51" name="Диапазон1_1"/>
    <protectedRange sqref="K42" name="Диапазон1_6"/>
    <protectedRange sqref="I42" name="Диапазон1_6_1"/>
  </protectedRanges>
  <mergeCells count="26">
    <mergeCell ref="A17:G17"/>
    <mergeCell ref="A19:A20"/>
    <mergeCell ref="B19:B20"/>
    <mergeCell ref="A4:A5"/>
    <mergeCell ref="B12:L12"/>
    <mergeCell ref="B14:L14"/>
    <mergeCell ref="C19:G19"/>
    <mergeCell ref="H19:L19"/>
    <mergeCell ref="A2:G2"/>
    <mergeCell ref="B4:B5"/>
    <mergeCell ref="C4:G4"/>
    <mergeCell ref="A35:G35"/>
    <mergeCell ref="B32:L32"/>
    <mergeCell ref="B33:L33"/>
    <mergeCell ref="B27:L28"/>
    <mergeCell ref="B31:L31"/>
    <mergeCell ref="H4:L4"/>
    <mergeCell ref="B15:L15"/>
    <mergeCell ref="B50:L50"/>
    <mergeCell ref="B51:L51"/>
    <mergeCell ref="A37:A38"/>
    <mergeCell ref="B37:B38"/>
    <mergeCell ref="C37:G37"/>
    <mergeCell ref="H37:L37"/>
    <mergeCell ref="B45:L46"/>
    <mergeCell ref="B49:L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2016-04-20T10:34:33Z</cp:lastPrinted>
  <dcterms:created xsi:type="dcterms:W3CDTF">1996-10-08T23:32:33Z</dcterms:created>
  <dcterms:modified xsi:type="dcterms:W3CDTF">2016-04-20T10:34:41Z</dcterms:modified>
  <cp:category/>
  <cp:version/>
  <cp:contentType/>
  <cp:contentStatus/>
</cp:coreProperties>
</file>